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amainvestimentos-my.sharepoint.com/personal/bruno_matarazzo_gamainvestimentos_com_br/Documents/"/>
    </mc:Choice>
  </mc:AlternateContent>
  <xr:revisionPtr revIDLastSave="416" documentId="8_{0E1A80B7-05D0-435E-B7A2-CD3AB99AEC5E}" xr6:coauthVersionLast="47" xr6:coauthVersionMax="47" xr10:uidLastSave="{33EB1F34-0013-459C-989D-E0BDCD53BF6A}"/>
  <bookViews>
    <workbookView xWindow="28690" yWindow="-16780" windowWidth="29020" windowHeight="15700" xr2:uid="{C817C465-B444-46E3-B687-47DF6348DE09}"/>
  </bookViews>
  <sheets>
    <sheet name="Transparência de Taxas" sheetId="1" r:id="rId1"/>
    <sheet name="Dados" sheetId="2" r:id="rId2"/>
  </sheets>
  <definedNames>
    <definedName name="_xlnm._FilterDatabase" localSheetId="0" hidden="1">'Transparência de Taxas'!$A$1:$AJ$49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D49" i="1" l="1"/>
  <c r="AD48" i="1"/>
  <c r="AD47" i="1"/>
  <c r="AD46" i="1"/>
  <c r="AD43" i="1"/>
  <c r="AD42" i="1"/>
  <c r="AD35" i="1"/>
  <c r="AD34" i="1"/>
  <c r="AD33" i="1"/>
  <c r="AD32" i="1"/>
  <c r="AD31" i="1"/>
  <c r="AD30" i="1"/>
  <c r="AD29" i="1"/>
  <c r="AD28" i="1"/>
  <c r="AD27" i="1"/>
  <c r="AD26" i="1"/>
  <c r="AD25" i="1"/>
  <c r="AD24" i="1"/>
  <c r="AD23" i="1"/>
  <c r="AD22" i="1"/>
  <c r="AD21" i="1"/>
  <c r="AD20" i="1"/>
  <c r="AD19" i="1"/>
  <c r="AD18" i="1"/>
  <c r="AD17" i="1"/>
  <c r="AD16" i="1"/>
  <c r="AD15" i="1"/>
  <c r="AD14" i="1"/>
  <c r="AD13" i="1"/>
  <c r="AD12" i="1"/>
  <c r="AD11" i="1"/>
  <c r="AD10" i="1"/>
  <c r="AD9" i="1"/>
  <c r="AD8" i="1"/>
  <c r="AD7" i="1"/>
  <c r="AD6" i="1"/>
  <c r="AD5" i="1"/>
  <c r="AD4" i="1"/>
  <c r="AD3" i="1"/>
  <c r="AD2" i="1"/>
  <c r="AB49" i="1"/>
  <c r="AB48" i="1"/>
  <c r="AB47" i="1"/>
  <c r="AB46" i="1"/>
  <c r="AB45" i="1"/>
  <c r="AB44" i="1"/>
  <c r="AB43" i="1"/>
  <c r="AB42" i="1"/>
  <c r="AB41" i="1"/>
  <c r="AB40" i="1"/>
  <c r="AB39" i="1"/>
  <c r="AB38" i="1"/>
  <c r="AB37" i="1"/>
  <c r="AB36" i="1"/>
  <c r="AB35" i="1"/>
  <c r="AB34" i="1"/>
  <c r="AB33" i="1"/>
  <c r="AB32" i="1"/>
  <c r="AB31" i="1"/>
  <c r="AB30" i="1"/>
  <c r="AB29" i="1"/>
  <c r="AB28" i="1"/>
  <c r="AB27" i="1"/>
  <c r="AB26" i="1"/>
  <c r="AB25" i="1"/>
  <c r="AB24" i="1"/>
  <c r="AB23" i="1"/>
  <c r="AB22" i="1"/>
  <c r="AB21" i="1"/>
  <c r="AB20" i="1"/>
  <c r="AB19" i="1"/>
  <c r="AB18" i="1"/>
  <c r="AB17" i="1"/>
  <c r="AB16" i="1"/>
  <c r="AB15" i="1"/>
  <c r="AB14" i="1"/>
  <c r="AB13" i="1"/>
  <c r="AB12" i="1"/>
  <c r="AB11" i="1"/>
  <c r="AB10" i="1"/>
  <c r="AB9" i="1"/>
  <c r="AB8" i="1"/>
  <c r="AB7" i="1"/>
  <c r="AB6" i="1"/>
  <c r="AB5" i="1"/>
  <c r="AB4" i="1"/>
  <c r="AB3" i="1"/>
  <c r="AB2" i="1"/>
  <c r="Z49" i="1"/>
  <c r="X49" i="1"/>
  <c r="Z48" i="1"/>
  <c r="X48" i="1"/>
  <c r="Z47" i="1"/>
  <c r="X47" i="1"/>
  <c r="Z46" i="1"/>
  <c r="X46" i="1"/>
  <c r="Z45" i="1"/>
  <c r="X45" i="1"/>
  <c r="Z44" i="1"/>
  <c r="X44" i="1"/>
  <c r="Z43" i="1"/>
  <c r="X43" i="1"/>
  <c r="Z42" i="1"/>
  <c r="X42" i="1"/>
  <c r="Z41" i="1"/>
  <c r="X41" i="1"/>
  <c r="Z40" i="1"/>
  <c r="X40" i="1"/>
  <c r="Z39" i="1"/>
  <c r="X39" i="1"/>
  <c r="Z38" i="1"/>
  <c r="X38" i="1"/>
  <c r="Z37" i="1"/>
  <c r="X37" i="1"/>
  <c r="Z36" i="1"/>
  <c r="X36" i="1"/>
  <c r="Z35" i="1"/>
  <c r="X35" i="1"/>
  <c r="Z34" i="1"/>
  <c r="X34" i="1"/>
  <c r="Z33" i="1"/>
  <c r="X33" i="1"/>
  <c r="Z32" i="1"/>
  <c r="X32" i="1"/>
  <c r="Z31" i="1"/>
  <c r="X31" i="1"/>
  <c r="Z30" i="1"/>
  <c r="X30" i="1"/>
  <c r="Z29" i="1"/>
  <c r="X29" i="1"/>
  <c r="Z28" i="1"/>
  <c r="X28" i="1"/>
  <c r="Z27" i="1"/>
  <c r="X27" i="1"/>
  <c r="Z26" i="1"/>
  <c r="X26" i="1"/>
  <c r="Z25" i="1"/>
  <c r="X25" i="1"/>
  <c r="Z24" i="1"/>
  <c r="X24" i="1"/>
  <c r="Z23" i="1"/>
  <c r="X23" i="1"/>
  <c r="Z22" i="1"/>
  <c r="X22" i="1"/>
  <c r="Z21" i="1"/>
  <c r="X21" i="1"/>
  <c r="Z20" i="1"/>
  <c r="X20" i="1"/>
  <c r="Z19" i="1"/>
  <c r="X19" i="1"/>
  <c r="Z18" i="1"/>
  <c r="X18" i="1"/>
  <c r="Z17" i="1"/>
  <c r="X17" i="1"/>
  <c r="Z16" i="1"/>
  <c r="X16" i="1"/>
  <c r="Z15" i="1"/>
  <c r="X15" i="1"/>
  <c r="Z14" i="1"/>
  <c r="X14" i="1"/>
  <c r="Z13" i="1"/>
  <c r="X13" i="1"/>
  <c r="Z12" i="1"/>
  <c r="X12" i="1"/>
  <c r="Z11" i="1"/>
  <c r="X11" i="1"/>
  <c r="Z10" i="1"/>
  <c r="X10" i="1"/>
  <c r="Z9" i="1"/>
  <c r="X9" i="1"/>
  <c r="Z8" i="1"/>
  <c r="X8" i="1"/>
  <c r="Z7" i="1"/>
  <c r="X7" i="1"/>
  <c r="Z6" i="1"/>
  <c r="X6" i="1"/>
  <c r="Z5" i="1"/>
  <c r="X5" i="1"/>
  <c r="Z4" i="1"/>
  <c r="X4" i="1"/>
  <c r="Z3" i="1"/>
  <c r="X3" i="1"/>
  <c r="Z2" i="1"/>
  <c r="X2" i="1"/>
  <c r="F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E2" i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</calcChain>
</file>

<file path=xl/sharedStrings.xml><?xml version="1.0" encoding="utf-8"?>
<sst xmlns="http://schemas.openxmlformats.org/spreadsheetml/2006/main" count="1327" uniqueCount="207">
  <si>
    <t>Fundo</t>
  </si>
  <si>
    <t>CNPJ</t>
  </si>
  <si>
    <t>Público Alvo</t>
  </si>
  <si>
    <t>Categoria</t>
  </si>
  <si>
    <t>CNPJ da Classe</t>
  </si>
  <si>
    <t>Nome da Classe</t>
  </si>
  <si>
    <t>Possui Subclasse?</t>
  </si>
  <si>
    <t>Possui Cogestão?</t>
  </si>
  <si>
    <t>-</t>
  </si>
  <si>
    <t xml:space="preserve">Sim </t>
  </si>
  <si>
    <t>Não</t>
  </si>
  <si>
    <t>Investidores em Geral</t>
  </si>
  <si>
    <t>Investidores Qualificados</t>
  </si>
  <si>
    <t>Investidores Profissionais</t>
  </si>
  <si>
    <t>FIF</t>
  </si>
  <si>
    <t>FIP</t>
  </si>
  <si>
    <t>ETF</t>
  </si>
  <si>
    <t>Gestor de Recursos</t>
  </si>
  <si>
    <t>CNPJ do Gestor</t>
  </si>
  <si>
    <t>Administrador Fiduciário</t>
  </si>
  <si>
    <t>CNPJ do Administrador</t>
  </si>
  <si>
    <t>Taxa Global composta por:</t>
  </si>
  <si>
    <t>Taxa de Administração</t>
  </si>
  <si>
    <t>Taxa de Gestão</t>
  </si>
  <si>
    <t>Taxa de Distribuição</t>
  </si>
  <si>
    <t>Taxa de Estruturação de Previdência</t>
  </si>
  <si>
    <t>Forma de Remuneração  da Taxa Global</t>
  </si>
  <si>
    <t>Valor Fixo</t>
  </si>
  <si>
    <t>Percentual do PL</t>
  </si>
  <si>
    <t>Valor Mínimo</t>
  </si>
  <si>
    <t>Outros</t>
  </si>
  <si>
    <t>Possui Taxa de Performance?</t>
  </si>
  <si>
    <t>Investimento Inicial Mínimo</t>
  </si>
  <si>
    <t>Movimentação Mínima</t>
  </si>
  <si>
    <t>Saldo Mínimo de Permanência</t>
  </si>
  <si>
    <t>Cotização da Aplicação</t>
  </si>
  <si>
    <t>Cotização de Resgate</t>
  </si>
  <si>
    <t>Pagamento de Resgate</t>
  </si>
  <si>
    <t>Cobra Taxa de Saída?</t>
  </si>
  <si>
    <t>Possui Carência para Resgate?</t>
  </si>
  <si>
    <t>Prevê uso de Side Pocket?</t>
  </si>
  <si>
    <t>Prevê Aplicação ou Resgate em Ativos?</t>
  </si>
  <si>
    <t>Prevê Barreira aos Resgates?</t>
  </si>
  <si>
    <t>Side Pocke - Se sim, explicar</t>
  </si>
  <si>
    <t>Ativos - Se sim, explicar</t>
  </si>
  <si>
    <t>Barreiras - Se sim, explicar</t>
  </si>
  <si>
    <t>Carência - Se sim, explicar</t>
  </si>
  <si>
    <t>Forma de Remuneração</t>
  </si>
  <si>
    <t>Volume Sob Administração</t>
  </si>
  <si>
    <t>Faixas por PL do fundo</t>
  </si>
  <si>
    <t>Lista de Distribuidores Contratados</t>
  </si>
  <si>
    <t>Acordos Comerciais Entre o Gestor e os Distribuidores</t>
  </si>
  <si>
    <t>Volume sob Distribuição de Todos os Veículos</t>
  </si>
  <si>
    <t>Faixas por PL da Classe/​Subclass</t>
  </si>
  <si>
    <t>Taxa Distribuidor</t>
  </si>
  <si>
    <t>e-mail obrigatório</t>
  </si>
  <si>
    <t>GAMA BW ALL WEATHER@12% USD FIM IE</t>
  </si>
  <si>
    <t>34.447.464/0001-62</t>
  </si>
  <si>
    <t>GAMA BW ALL WEATHER@12% USD FIC FIM IE</t>
  </si>
  <si>
    <t>36.327.569/0001-03</t>
  </si>
  <si>
    <t>GAMA BW PURE ALPHA MAJOR MARKETS USD FIM IE</t>
  </si>
  <si>
    <t>49.050.708/0001-46</t>
  </si>
  <si>
    <t>GAMA AMUNDI BRIDGEWATER CORE GLOBAL MACRO USD FIM IE</t>
  </si>
  <si>
    <t>39.723.146/0001-09</t>
  </si>
  <si>
    <t>GAMA AMUNDI BRIDGEWATER CORE GLOBAL MACRO USD FIC FIM IE</t>
  </si>
  <si>
    <t>41.594.555/0001-96</t>
  </si>
  <si>
    <t>GAMA AMUNDI BRIDGEWATER CORE GLOBAL MACRO BRL FIM IE</t>
  </si>
  <si>
    <t>41.594.622/0001-72</t>
  </si>
  <si>
    <t>GAMA AMUNDI BRIDGEWATER CORE GLOBAL MACRO BRL FIC FIM IE</t>
  </si>
  <si>
    <t>41.594.603/0001-46</t>
  </si>
  <si>
    <t>MAN AHL TARGET RISK BRL FIM IE</t>
  </si>
  <si>
    <t>34.461.768/0001-84</t>
  </si>
  <si>
    <t>MAN AHL TARGET RISK BRL FIC FIM IE</t>
  </si>
  <si>
    <t>32.319.558/0001-20</t>
  </si>
  <si>
    <t>MAN AHL TARGET RISK USD FIM IE</t>
  </si>
  <si>
    <t>36.352.767/0001-27</t>
  </si>
  <si>
    <t>MAN AHL TARGET RISK USD FIC FIM IE</t>
  </si>
  <si>
    <t>38.281.316/0001-71</t>
  </si>
  <si>
    <t>MAN AHL TREND USD FIM IE</t>
  </si>
  <si>
    <t>39.226.126/0001-14</t>
  </si>
  <si>
    <t>FCOPEL FIC FIM IE I</t>
  </si>
  <si>
    <t>39.958.420/0001-10</t>
  </si>
  <si>
    <t>MAN GLG GLOBAL SUSTAINABLE GROWTH BRL FIA IE</t>
  </si>
  <si>
    <t>41.594.739/0001-56</t>
  </si>
  <si>
    <t>MAN GLG GLOBAL SUSTAINABLE GROWTH BRL FIC FIA IE</t>
  </si>
  <si>
    <t>41.594.759/0001-27</t>
  </si>
  <si>
    <t>MAN GLG GLOBAL SUSTAINABLE GROWTH USD FIA IE</t>
  </si>
  <si>
    <t>41.594.774/0001-75</t>
  </si>
  <si>
    <t>MAN GLG GLOBAL SUSTAINABLE GROWTH USD FIC FIA IE</t>
  </si>
  <si>
    <t>41.594.785/0001-55</t>
  </si>
  <si>
    <t>MAN GLG HIGH YIELD OPPORTUNITIES BRL FIM IE</t>
  </si>
  <si>
    <t>41.888.295/0001-61</t>
  </si>
  <si>
    <t>MAN GLG HIGH YIELD OPPORTUNITIES BRL FIC FIM IE</t>
  </si>
  <si>
    <t>41.594.835/0001-02</t>
  </si>
  <si>
    <t>MAN GLG HIGH YIELD OPPORTUNITIES USD FIM IE</t>
  </si>
  <si>
    <t>41.594.824/0001-14</t>
  </si>
  <si>
    <t>MAN GLG HIGH YIELD OPPORTUNITIES USD FIC FIM IE</t>
  </si>
  <si>
    <t>41.594.807/0001-87</t>
  </si>
  <si>
    <t>GAMA MAN GLG GLOBAL INVESTMENT GRADE OPPORTUNITIES BRL FIF MULTIMERCADO IE</t>
  </si>
  <si>
    <t>53.814.958/0001-82</t>
  </si>
  <si>
    <t>GAMA MAN GLG GLOBAL INVESTMENT GRADE OPPORTUNITIES BRL FIC FIF MULTIMERCADO IE</t>
  </si>
  <si>
    <t>55.382.237/0001-76</t>
  </si>
  <si>
    <t>OAKTREE GLOBAL CREDIT USD FIM IE</t>
  </si>
  <si>
    <t>38.281.496/0001-91</t>
  </si>
  <si>
    <t>OAKTREE GLOBAL CREDIT USD ADVISORY FIC FIM IE</t>
  </si>
  <si>
    <t xml:space="preserve">38.281.467/0001-20 </t>
  </si>
  <si>
    <t>OAKTREE GLOBAL CREDIT USD FIC FIM IE</t>
  </si>
  <si>
    <t>40.660.810/0001-99</t>
  </si>
  <si>
    <t>OAKTREE GLOBAL CREDIT BRL FIM IE</t>
  </si>
  <si>
    <t>29.363.886/0001-10</t>
  </si>
  <si>
    <t>OAKTREE GLOBAL CREDIT BRL FIC FIM IE</t>
  </si>
  <si>
    <t>29.853.005/0001-49</t>
  </si>
  <si>
    <t>ACADIAN SUSTAINABLE CHINA A SHARES RMB FIA IE</t>
  </si>
  <si>
    <t>38.032.334/0001-10</t>
  </si>
  <si>
    <t>ACADIAN SUSTAINABLE CHINA A SHARES RMB FIC FIA IE</t>
  </si>
  <si>
    <t>36.318.507/0001-35</t>
  </si>
  <si>
    <t>ACADIAN GLOBAL MANAGED VOLATILITY EQUITY USD FIA IE</t>
  </si>
  <si>
    <t>23.966.345/0001-08</t>
  </si>
  <si>
    <t>ACADIAN GLOBAL MANAGED VOLATILITY EQUITY USD FIC FIA IE</t>
  </si>
  <si>
    <t>25.306.476/0001-86</t>
  </si>
  <si>
    <t>GAMA HMC BDC INCOME USD FIA IE</t>
  </si>
  <si>
    <t>41.888.381/0001-74</t>
  </si>
  <si>
    <t>GAMA LORD ABBETT HIGH INCOME BRL FIM IE</t>
  </si>
  <si>
    <t>45.683.294/0001-31</t>
  </si>
  <si>
    <t>GAMA FUNDAMENTA LATAM OPPORTUNITY BRL FIM IE</t>
  </si>
  <si>
    <t>46.352.671/0001-12</t>
  </si>
  <si>
    <t>GAMA FUNDAMENTA LATAM OPPORTUNITY BRL FIC FIM IE</t>
  </si>
  <si>
    <t>46.385.302/0001-26</t>
  </si>
  <si>
    <t>GAMA FUNDAMENTA FIXED INCOME OPPORTUNITY BRL FIF MULTIMERCADO IE</t>
  </si>
  <si>
    <t>53.262.567/0001-00</t>
  </si>
  <si>
    <t>GAMA FUNDAMENTA FIXED INCOME OPPORTUNITY BRL FIC FIF MULTIMERCADO IE</t>
  </si>
  <si>
    <t>53.262.878/0001-61</t>
  </si>
  <si>
    <t>GAMA PEARL DIVER GLOBAL FLOATING INCOME BRL FIF MULTIMERCADO IE</t>
  </si>
  <si>
    <t>51.328.493/0001-24</t>
  </si>
  <si>
    <t>GAMA PEARL DIVER GLOBAL FLOATING INCOME BRL FIC FIF MULTIMERCADO IE</t>
  </si>
  <si>
    <t>51.835.937/0001-18</t>
  </si>
  <si>
    <t>GAMA COLCHESTER GLOBAL BOND BRL FIM IE</t>
  </si>
  <si>
    <t>50.640.579/0001-25</t>
  </si>
  <si>
    <t>GAMA COLCHESTER GLOBAL BOND USD FIM IE</t>
  </si>
  <si>
    <t>50.641.206/0001-79</t>
  </si>
  <si>
    <t>57.034.741/0001-00</t>
  </si>
  <si>
    <t xml:space="preserve">GAMA PORTOLAN EQUITY BRL FIC FIF AÇÕES IE </t>
  </si>
  <si>
    <t>55.569.117/0001-82</t>
  </si>
  <si>
    <t xml:space="preserve">ZENO GLOBAL FIF AÇÕES IE </t>
  </si>
  <si>
    <t>15.116.638/0001-60</t>
  </si>
  <si>
    <t xml:space="preserve">ZENO GLOBAL FIC FIF AÇÕES IE </t>
  </si>
  <si>
    <t>57.137.532/0001-92</t>
  </si>
  <si>
    <t xml:space="preserve">ZG GLOBAL FIF AÇÕES IE </t>
  </si>
  <si>
    <t>41.572.486/0001-10</t>
  </si>
  <si>
    <t xml:space="preserve">ZPG GLOBAL FIF AÇÕES IE </t>
  </si>
  <si>
    <t>21.694.409/0001-25</t>
  </si>
  <si>
    <t>Gama Investimentos Ltda</t>
  </si>
  <si>
    <t>08.885.512/0001-94</t>
  </si>
  <si>
    <t>BNY MELLON SERVICOS FINANCEIROS DTVM S.A.</t>
  </si>
  <si>
    <t>02.201.501/0001-61</t>
  </si>
  <si>
    <t>BTG PACTUAL SERVIÇOS FINANCEIROS S/A DTVM</t>
  </si>
  <si>
    <t>59.281.253/0001-23</t>
  </si>
  <si>
    <t>Taxa de Administração, Gestão e Distribuição</t>
  </si>
  <si>
    <t>compliance@gamainvestimentos.com.br</t>
  </si>
  <si>
    <t>Antepenultimo d.u mês solicitado</t>
  </si>
  <si>
    <t>D+2</t>
  </si>
  <si>
    <t>2º du mês Subsequente</t>
  </si>
  <si>
    <t>D+4</t>
  </si>
  <si>
    <t>D+1</t>
  </si>
  <si>
    <t>D+5</t>
  </si>
  <si>
    <t>9 dias corridos</t>
  </si>
  <si>
    <t>D+3</t>
  </si>
  <si>
    <t>Último du mês</t>
  </si>
  <si>
    <t>Toda Terça Feira</t>
  </si>
  <si>
    <t>Penúltimo du mês</t>
  </si>
  <si>
    <t>D+7</t>
  </si>
  <si>
    <t>Último du mês Subsequente</t>
  </si>
  <si>
    <t>D+30</t>
  </si>
  <si>
    <t>Último d.u do mês solicitado</t>
  </si>
  <si>
    <t>Caso o fundo investido "FUNDAMENTA LATAM OPPORTUNITY FUND" (“Fundo Investido”) venha a acionar o "Gate", o Fundo poderá efetuar o pagamento de até 10% do total de resgates solicitados, apenas após a publicação da demonstração financeira do Fundo Investido. Durante o período em que o "Gate" do Fundo Investido estiver acionado e até a divulgação da demonstração financeira do Fundo Investido, o Fundo permanecerá fechado para novas solicitações de resgate e aplicação.</t>
  </si>
  <si>
    <t>Caso o fundo investido "FUNDAMENTA FIXED INCOME OPPORTUNITY FUND" (“Fundo Investido”) venha a acionar o "Gate", o Fundo poderá efetuar o pagamento de até 10% do total de resgates solicitados, apenas após a publicação da demonstração financeira do Fundo Investido. Durante o período em que o "Gate" do Fundo Investido estiver acionado e até a divulgação da demonstração financeira do Fundo Investido, o Fundo permanecerá fechado para novas solicitações de resgate e aplicação.</t>
  </si>
  <si>
    <t>Parágrafo Primeiro – A CLASSE aplica parcela preponderante e prioritária em cotas do PEARL DIVER FLOATING RATE GLOBAL INCOME (CAYMAN) FEEDER FUND (“PEARL DIVER”), o qual estabelece que nas hipóteses abaixo poderá ser acionada regra de barreira de resgate:
Caso a solicitação de resgate da CLASSE, junto com as solicitações de resgate dos demais cotistas no PEARL DIVER, represente 10% ou mais do patrimônio líquido do PEARL DIVER; e
(ii)	Caso a solicitação de resgate da CLASSE represente 100% de seu patrimônio líquido aplicado no PEARL DIVER.
Parágrafo Segundo – Na hipótese da regra da barreira de resgate do PEARL DIVER ser acionada, as seguintes regras de resgate serão aplicadas a CLASSE:
o percentual, o qual será definido pelo PEARL DIVER e informado a GESTORA que, por sua vez, informará ao ADMINISTRADOR, da solicitação dos pedidos de resgate serão processados conforme as Janelas de Resgate da CLASSE da Data de Solicitação de Resgate;
(ii)	Haverá o rateio proporcional das solicitações de resgate dos cotistas do PEARL DIVER, a qual representa o valor remanescente do percentual acima definido (“Resgates remanescentes”), o qual serão pagos nas Janelas de Resgates subsequente à Data de Pedido de Resgate, a GESTORA informará ao ADMINISTRADOR a havendo prioridade neste pagamento em relação a eventuais novas solicitações de resgate pelos cotistas da CLASSE.
Parágrafo Terceiro – Caso ocorra alguma hipótese de liquidação da CLASSE, por meio de informação da GESTORA ao ADMINISTRADOR, serão retidos até 5% da solicitação total de resgates solicitados pelos cotistas da CLASSE na Janela de Resgate da Data de Conversão de Cotas. O saldo remanescente poderá programado para conversão no primeiro dia útil após a divulgação das demonstrações financeiras do PEARL DIVER. 
Parágrafo Quarto – Nos casos em que, com o atendimento da solicitação de resgate, a quantidade residual de cotas for inferior ao mínimo estabelecido pelo ADMINISTRADOR, a totalidade das cotas deve ser automaticamente resgatada.</t>
  </si>
  <si>
    <t>Parágrafo Primeiro – A CLASSE aplica parcela preponderante e prioritária em cotas do PORTOLAN FUNDS ICAV - PORTOLAN EQUITY UCITS FUND (“PORTOLAN EQUITY UCITS FUND”), o qual estabelece que poderá ser acionada regra de barreira de resgate caso a solicitação de resgate da CLASSE, junto com as solicitações de resgate dos demais cotistas no PORTOLAN EQUITY UCITS FUND, represente 10% ou mais do patrimônio líquido do PORTOLAN EQUITY UCITS FUND.
Parágrafo Segundo – Na hipótese da regra da barreira de resgate do PORTOLAN EQUITY UCITS FUND ser acionada, as seguintes regras de resgate serão aplicadas a CLASSE:
(i)	O percentual, o qual será definido pelo PORTOLAN EQUITY UCITS FUND e informado a GESTORA que, por sua vez, informará ao ADMINISTRADOR, da solicitação dos pedidos de resgate serão processados conforme a regrade Resgate da CLASSE da Data de Solicitação de Resgate;
(ii)	(ii) Haverá o rateio proporcional das solicitações de resgate dos cotistas do PORTOLAN EQUITY UCITS FUND, a qual representa o valor remanescente do percentual acima definido (“Resgates remanescentes”), o qual serão pagos conforme regra de Resgates subsequente à Data de Pedido de Resgate, a GESTORA informará ao ADMINISTRADOR a havendo prioridade neste pagamento em relação a eventuais novas solicitações de resgate pelos cotistas da CLASSE. 
Parágrafo Terceiro – Nos casos em que, com o atendimento da solicitação de resgate, a quantidade residual de cotas for inferior ao mínimo estabelecido no Formulário de Informações Complementares, a totalidade das cotas deve ser automaticamente resgatada.
Parágrafo Quarto – A CLASSE não poderá realizar resgate compulsório de cotas</t>
  </si>
  <si>
    <t>R$ 0,01 - R$ 500.000.000,00 - Taxa 0,085%
R$ 500.000.000,01 - R$ 2.000.000.000,00 - Taxa 0,075%
R$ 2.000.000.000,01 - R$ 7.000.000.000,00 - Taxa 0,070%
R$ 7.000.000.000,01 - R$ 12.000.000.000,00 - Taxa 0,065%
R$ 12.000.000.000,01 - Sem limite - Taxa 0,060%</t>
  </si>
  <si>
    <t>Até R$ 100.000.000,00 0,130%
De R$ 100.000.000,01 até R$ 300.000.000,00 0,120%
De R$ 300.000.000,01 até R$ 400.000.000,00 0,110%
De R$ 400.000.000,01 até R$ 500.000.000,00 0,080%
De R$ 500.000.000,01 até R$ 1.000.000.000,00 0,070%
De R$ 1.000.000.000,01 até R$ 5.000.000.000,00 0,060%
De R$ 5.000.000.000,01 até R$ 10.000.000.000,00 0,050%
Acima de R$ 10.000.000.000,00 0,040%</t>
  </si>
  <si>
    <t xml:space="preserve">GAMA PORTOLAN EQUITY BRL FIF AÇÕES IE </t>
  </si>
  <si>
    <t>BNY MELLON SERVICOS FINANCEIROS DTVM S/A - 02.201.501/0001-61
GAMA INVESTIMENTOS LTDA - 08.885.512/0001-94
ITAÚ UNIBANCO S.A. - 60.701.190/0001-04</t>
  </si>
  <si>
    <t>BNY MELLON SERVICOS FINANCEIROS DTVM S/A - 02.201.501/0001-61
GAMA INVESTIMENTOS LTDA - 08.885.512/0001-94</t>
  </si>
  <si>
    <t>BNY MELLON SERVICOS FINANCEIROS DTVM S/A - 02.201.501/0001-61</t>
  </si>
  <si>
    <t>GAMA INVESTIMENTOS LTDA - 08.885.512/0001-94</t>
  </si>
  <si>
    <t>BANCO ANDBANK (BRASIL) S.A. - 48.795.256/0001-69</t>
  </si>
  <si>
    <t>BANCO ANDBANK (BRASIL) S.A. - 48.795.256/0001-69
BANCO BTG PACTUAL S.A. - 30.306.294/0001-45
GAMA INVESTIMENTOS LTDA - 08.885.512/0001-94
RB INVESTIMENTOS DISTRIBUIDORA DE TÍTULOS E VALORES MOBILIÁRIOS LTDA. - 89.960.090/0001-76
XP INVESTIMENTOS CORRETORA DE CÂMBIO, TÍTULOS E VALORES MOBILIÁRIOS S.A. - 02.332.886/0001-04</t>
  </si>
  <si>
    <t>BB GESTÃO DE RECURSOS DTVM S.A. - 30.822.936/0001-69
BNY MELLON SERVICOS FINANCEIROS DTVM S/A - 02.201.501/0001-61
BANCO BRADESCO S.A. - 60.746.948/0001-12
GAMA INVESTIMENTOS LTDA - 08.885.512/0001-94
ITAÚ UNIBANCO S.A. - 60.701.190/0001-04</t>
  </si>
  <si>
    <t>BANCO ANDBANK (BRASIL) S.A. - 48.795.256/0001-69
AZIMUT BRASIL DTVM LTDA - 18.684.408/0001-95 
BANCO BTG PACTUAL S.A. - 30.306.294/0001-45
XP INVESTIMENTOS CORRETORA DE CÂMBIO, TÍTULOS E VALORES MOBILIÁRIOS S.A. - 02.332.886/0001-04</t>
  </si>
  <si>
    <t>BANCO ANDBANK (BRASIL) S.A. - 48.795.256/0001-69
BANCO BTG PACTUAL S.A. - 30.306.294/0001-45
GAMA INVESTIMENTOS LTDA - 08.885.512/0001-94
XP INVESTIMENTOS CORRETORA DE CÂMBIO, TÍTULOS E VALORES MOBILIÁRIOS S.A. - 02.332.886/0001-04</t>
  </si>
  <si>
    <t>BNY MELLON SERVICOS FINANCEIROS DTVM S/A - 02.201.501/0001-61
BANCO BTG PACTUAL S.A. - 30.306.294/0001-45
GAMA INVESTIMENTOS LTDA - 08.885.512/0001-94</t>
  </si>
  <si>
    <t>BANCO BRADESCO S.A. - 60.746.948/0001-12
GAMA INVESTIMENTOS LTDA - 08.885.512/0001-94</t>
  </si>
  <si>
    <t>GAMA INVESTIMENTOS LTDA - 08.885.512/0001-94
XP INVESTIMENTOS CORRETORA DE CÂMBIO, TÍTULOS E VALORES MOBILIÁRIOS S.A. - 02.332.886/0001-04</t>
  </si>
  <si>
    <t>BANCO BRADESCO S.A. - 60.746.948/0001-12</t>
  </si>
  <si>
    <t>BANCO BTG PACTUAL S.A. - 30.306.294/0001-45
CM CAPITAL MARKETS CORRETORA DE CAMBIO, TÍTULO E VALORES MOBILIARIOS LTDA. - 02.685.483/0001-30
GAMA INVESTIMENTOS LTDA - 08.885.512/0001-94</t>
  </si>
  <si>
    <t>BANCO BTG PACTUAL S.A. - 30.306.294/0001-45
GAMA INVESTIMENTOS LTDA - 08.885.512/0001-94
XP INVESTIMENTOS CORRETORA DE CÂMBIO, TÍTULOS E VALORES MOBILIÁRIOS S.A. - 02.332.886/0001-04</t>
  </si>
  <si>
    <t>BANCO BTG PACTUAL S.A. - 30.306.294/0001-45
CM CAPITAL MARKETS CORRETORA DE CAMBIO, TÍTULO E VALORES MOBILIARIOS LTDA. - 02.685.483/0001-30
GAMA INVESTIMENTOS LTDA - 08.885.512/0001-94
ÓRAMA DISTRIBUIDORA DE TÍTULOS E VALORES MOBILIÁRIOS S.A. - 13.293.225/0001-25</t>
  </si>
  <si>
    <t>BANCO BTG PACTUAL S.A. - 30.306.294/0001-45
CM CAPITAL MARKETS CORRETORA DE CAMBIO, TÍTULO E VALORES MOBILIARIOS LTDA. - 02.685.483/0001-30
GENIAL INVESTIMENTOS CORRETORA DE VALORES MOBILIÁRIOS S.A. - 27.652.684/0001-62
GUIDE INVESTIMENTOS S.A. CORRETORA DE VALORES - 65.913.436/0001-17
INTER DTVM LTDA. - 18.945.670/0001-46
RB INVESTIMENTOS DTVM LTDA. - 89.960.090/0001-76
XP INVESTIMENTOS CORRETORA DE CÂMBIO, TÍTULOS E VALORES MOBILIÁRIOS S.A. - 02.332.886/0001-04</t>
  </si>
  <si>
    <t>GAMA INVESTIMENTOS LTDA - 08.885.512/0001-94
BANCO BOCOM BBM S.A. - 15.114.366/0001-69</t>
  </si>
  <si>
    <t>BANCO BTG PACTUAL S.A. - 30.306.294/0001-45</t>
  </si>
  <si>
    <t>ATIVA INVESTIMENTOS S.A. CORRETORA DE TÍTULOS, CÂMBIO E VALORES  - 33.775.974/0001-04 
BANCO BRADESCO S.A. - 60.746.948/0001-12
BANCO BTG PACTUAL S.A. - 30.306.294/0001-45
GENIAL INVESTIMENTOS CORRETORA DE VALORES MOBILIÁRIOS S.A. - 27.652.684/0001-62
GUIDE INVESTIMENTOS S.A. CORRETORA DE VALORES - 65.913.436/0001-17
RB INVESTIMENTOS DTVM LTDA. - 89.960.090/0001-76
XP INVESTIMENTOS CORRETORA DE CÂMBIO, TÍTULOS E VALORES MOBILIÁRIOS S.A. - 02.332.886/0001-04</t>
  </si>
  <si>
    <t>BANCO ANDBANK (BRASIL) S.A. - 48.795.256/0001-69
AZIMUT BRASIL DTVM LTDA - 18.684.408/0001-95 
BANCO BRADESCO S.A. - 60.746.948/0001-12
BANCO BTG PACTUAL S.A. - 30.306.294/0001-45
BANCO DAYCOVAL S.A. - 62.232.889/0001-90
GAMA INVESTIMENTOS LTDA - 08.885.512/0001-94
GENIAL INVESTIMENTOS CORRETORA DE VALORES MOBILIÁRIOS S.A. - 27.652.684/0001-62
GUIDE INVESTIMENTOS S.A. CORRETORA DE VALORES - 65.913.436/0001-17
BANCO SAFRA S.A. - 58.160.789/0001-28
TORO CORRETORA DE TÍTULOS E VALORES MOBILIÁRIOS S.A. - 29.162.769/0001-98
WARREN CORRETORA DE VALORES MOBILIÁRIOS LTDA. - 92.875.780/0001-31
XP INVESTIMENTOS CORRETORA DE CÂMBIO, TÍTULOS E VALORES MOBILIÁRIOS S.A. - 02.332.886/0001-04</t>
  </si>
  <si>
    <t>BANCO BTG PACTUAL S.A. - 30.306.294/0001-45
EASYINVEST TITULO CORRETORA DE VALORES S/A - 62.169.875/0001-79
GENIAL INVESTIMENTOS CORRETORA DE VALORES MOBILIÁRIOS S.A. - 27.652.684/0001-62
GUIDE INVESTIMENTOS S.A. CORRETORA DE VALORES - 65.913.436/0001-17
INTER DTVM LTDA. - 18.945.670/0001-46
BANCO SAFRA S.A. - 58.160.789/0001-28
WARREN CORRETORA DE VALORES MOBILIÁRIOS LTDA. - 92.875.780/0001-31
XP INVESTIMENTOS CORRETORA DE CÂMBIO, TÍTULOS E VALORES MOBILIÁRIOS S.A. - 02.332.886/0001-04</t>
  </si>
  <si>
    <t>BANCO ANDBANK (BRASIL) S.A. - 48.795.256/0001-69
BANCO BTG PACTUAL S.A. - 30.306.294/0001-45
CM CAPITAL MARKETS CORRETORA DE CAMBIO, TÍTULO E VALORES MOBILIARIOS LTDA. - 02.685.483/0001-30
EASYINVEST TITULO CORRETORA DE VALORES S/A - 62.169.875/0001-79
INTER DTVM LTDA. - 18.945.670/0001-46
XP INVESTIMENTOS CORRETORA DE CÂMBIO, TÍTULOS E VALORES MOBILIÁRIOS S.A. - 02.332.886/0001-04</t>
  </si>
  <si>
    <t>BANCO ANDBANK (BRASIL) S.A. - 48.795.256/0001-69
BANCO BTG PACTUAL S.A. - 30.306.294/0001-45
EASYINVEST TITULO CORRETORA DE VALORES S/A - 62.169.875/0001-79
GENIAL INVESTIMENTOS CORRETORA DE VALORES MOBILIÁRIOS S.A. - 27.652.684/0001-62
GUIDE INVESTIMENTOS S.A. CORRETORA DE VALORES - 65.913.436/0001-17
INTER DTVM LTDA. - 18.945.670/0001-46
WARREN CORRETORA DE VALORES MOBILIÁRIOS LTDA. - 92.875.780/0001-31
XP INVESTIMENTOS CORRETORA DE CÂMBIO, TÍTULOS E VALORES MOBILIÁRIOS S.A. - 02.332.886/0001-04</t>
  </si>
  <si>
    <t>BANCO BTG PACTUAL S.A. - 30.306.294/0001-45
GAMA INVESTIMENTOS LTDA - 08.885.512/0001-94
A MONTE BRAVO CORRETORA DE TÍTULOS E VALORES MOBILIÁRIOS S.A. - 50.489.148/0001-00
BANCO SAFRA S.A. - 58.160.789/0001-28</t>
  </si>
  <si>
    <t>BANCO BRADESCO S.A. - 60.746.948/0001-12
BANCO BTG PACTUAL S.A. - 30.306.294/0001-45
GAMA INVESTIMENTOS LTDA - 08.885.512/0001-94
ITAÚ UNIBANCO S.A. - 60.701.190/0001-04
ORIZ - 45.125.541/0001-84
XP INVESTIMENTOS CORRETORA DE CÂMBIO, TÍTULOS E VALORES MOBILIÁRIOS S.A. - 02.332.886/0001-04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</si>
</sst>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4" fontId="0" fillId="0" borderId="0" xfId="1" applyFont="1" applyAlignment="1">
      <alignment horizontal="right" vertical="center"/>
    </xf>
    <xf numFmtId="4" fontId="0" fillId="0" borderId="0" xfId="0" applyNumberFormat="1" applyAlignment="1">
      <alignment vertical="center"/>
    </xf>
    <xf numFmtId="10" fontId="0" fillId="0" borderId="0" xfId="2" applyNumberFormat="1" applyFont="1" applyAlignment="1">
      <alignment vertical="center"/>
    </xf>
    <xf numFmtId="10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</cellXfs>
  <cellStyles count="3">
    <cellStyle name="Currency" xfId="1" builtinId="4"/>
    <cellStyle name="Normal" xfId="0" builtinId="0"/>
    <cellStyle name="Percent" xfId="2" builtinId="5"/>
  </cellStyles>
  <dxfs count="2">
    <dxf>
      <fill>
        <patternFill>
          <bgColor rgb="FFFFC000"/>
        </patternFill>
      </fill>
    </dxf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FBB30-B2AF-409D-9E70-28A8E8D60054}">
  <sheetPr filterMode="1"/>
  <dimension ref="A1:AJ51"/>
  <sheetViews>
    <sheetView showGridLine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G28" sqref="AG28"/>
    </sheetView>
  </sheetViews>
  <sheetFormatPr defaultRowHeight="14.5" x14ac:dyDescent="0.35"/>
  <cols>
    <col min="1" max="1" width="77.7265625" bestFit="1" customWidth="1"/>
    <col min="2" max="2" width="20.54296875" customWidth="1"/>
    <col min="3" max="3" width="21.453125" bestFit="1" customWidth="1"/>
    <col min="4" max="4" width="10.81640625" customWidth="1"/>
    <col min="5" max="5" width="77.7265625" bestFit="1" customWidth="1"/>
    <col min="6" max="6" width="17.7265625" bestFit="1" customWidth="1"/>
    <col min="7" max="7" width="15.81640625" bestFit="1" customWidth="1"/>
    <col min="8" max="8" width="15.26953125" bestFit="1" customWidth="1"/>
    <col min="9" max="9" width="21.54296875" bestFit="1" customWidth="1"/>
    <col min="10" max="10" width="17.36328125" bestFit="1" customWidth="1"/>
    <col min="11" max="11" width="41.1796875" bestFit="1" customWidth="1"/>
    <col min="12" max="12" width="19.36328125" bestFit="1" customWidth="1"/>
    <col min="13" max="13" width="37.90625" bestFit="1" customWidth="1"/>
    <col min="14" max="14" width="32.81640625" bestFit="1" customWidth="1"/>
    <col min="15" max="15" width="24.6328125" bestFit="1" customWidth="1"/>
    <col min="16" max="16" width="23" bestFit="1" customWidth="1"/>
    <col min="17" max="17" width="19.1796875" bestFit="1" customWidth="1"/>
    <col min="18" max="18" width="25.36328125" bestFit="1" customWidth="1"/>
    <col min="19" max="19" width="28" bestFit="1" customWidth="1"/>
    <col min="20" max="20" width="23.81640625" bestFit="1" customWidth="1"/>
    <col min="21" max="21" width="19.90625" bestFit="1" customWidth="1"/>
    <col min="22" max="22" width="18.08984375" bestFit="1" customWidth="1"/>
    <col min="23" max="23" width="26.08984375" bestFit="1" customWidth="1"/>
    <col min="24" max="24" width="26.08984375" customWidth="1"/>
    <col min="25" max="25" width="22" bestFit="1" customWidth="1"/>
    <col min="26" max="26" width="23.81640625" bestFit="1" customWidth="1"/>
    <col min="27" max="27" width="32.54296875" bestFit="1" customWidth="1"/>
    <col min="28" max="28" width="19.81640625" bestFit="1" customWidth="1"/>
    <col min="29" max="29" width="24.453125" bestFit="1" customWidth="1"/>
    <col min="30" max="30" width="23.1796875" customWidth="1"/>
    <col min="31" max="31" width="20.1796875" bestFit="1" customWidth="1"/>
    <col min="32" max="32" width="49.7265625" customWidth="1"/>
    <col min="33" max="33" width="92.90625" customWidth="1"/>
    <col min="34" max="34" width="26.26953125" customWidth="1"/>
    <col min="35" max="35" width="18.08984375" customWidth="1"/>
    <col min="36" max="36" width="34.54296875" bestFit="1" customWidth="1"/>
  </cols>
  <sheetData>
    <row r="1" spans="1:36" x14ac:dyDescent="0.35">
      <c r="A1" t="s">
        <v>0</v>
      </c>
      <c r="B1" t="s">
        <v>1</v>
      </c>
      <c r="C1" t="s">
        <v>2</v>
      </c>
      <c r="D1" t="s">
        <v>3</v>
      </c>
      <c r="E1" t="s">
        <v>5</v>
      </c>
      <c r="F1" t="s">
        <v>4</v>
      </c>
      <c r="G1" t="s">
        <v>6</v>
      </c>
      <c r="H1" t="s">
        <v>7</v>
      </c>
      <c r="I1" t="s">
        <v>17</v>
      </c>
      <c r="J1" t="s">
        <v>18</v>
      </c>
      <c r="K1" t="s">
        <v>19</v>
      </c>
      <c r="L1" t="s">
        <v>20</v>
      </c>
      <c r="M1" t="s">
        <v>21</v>
      </c>
      <c r="N1" t="s">
        <v>26</v>
      </c>
      <c r="O1" t="s">
        <v>31</v>
      </c>
      <c r="P1" t="s">
        <v>32</v>
      </c>
      <c r="Q1" t="s">
        <v>33</v>
      </c>
      <c r="R1" t="s">
        <v>34</v>
      </c>
      <c r="S1" t="s">
        <v>35</v>
      </c>
      <c r="T1" t="s">
        <v>36</v>
      </c>
      <c r="U1" t="s">
        <v>37</v>
      </c>
      <c r="V1" t="s">
        <v>38</v>
      </c>
      <c r="W1" t="s">
        <v>39</v>
      </c>
      <c r="X1" t="s">
        <v>46</v>
      </c>
      <c r="Y1" t="s">
        <v>40</v>
      </c>
      <c r="Z1" t="s">
        <v>43</v>
      </c>
      <c r="AA1" t="s">
        <v>41</v>
      </c>
      <c r="AB1" t="s">
        <v>44</v>
      </c>
      <c r="AC1" t="s">
        <v>42</v>
      </c>
      <c r="AD1" t="s">
        <v>45</v>
      </c>
      <c r="AE1" t="s">
        <v>47</v>
      </c>
      <c r="AF1" t="s">
        <v>49</v>
      </c>
      <c r="AG1" t="s">
        <v>50</v>
      </c>
      <c r="AH1" t="s">
        <v>51</v>
      </c>
      <c r="AI1" t="s">
        <v>54</v>
      </c>
      <c r="AJ1" t="s">
        <v>55</v>
      </c>
    </row>
    <row r="2" spans="1:36" s="2" customFormat="1" ht="43.5" x14ac:dyDescent="0.35">
      <c r="A2" s="2" t="s">
        <v>56</v>
      </c>
      <c r="B2" s="2" t="s">
        <v>57</v>
      </c>
      <c r="C2" s="2" t="s">
        <v>13</v>
      </c>
      <c r="D2" s="2" t="s">
        <v>14</v>
      </c>
      <c r="E2" s="2" t="str">
        <f t="shared" ref="E2:E49" si="0">A2</f>
        <v>GAMA BW ALL WEATHER@12% USD FIM IE</v>
      </c>
      <c r="F2" s="2" t="str">
        <f t="shared" ref="F2:F49" si="1">B2</f>
        <v>34.447.464/0001-62</v>
      </c>
      <c r="G2" s="2" t="s">
        <v>10</v>
      </c>
      <c r="H2" s="2" t="s">
        <v>10</v>
      </c>
      <c r="I2" s="2" t="s">
        <v>151</v>
      </c>
      <c r="J2" s="2" t="s">
        <v>152</v>
      </c>
      <c r="K2" s="2" t="s">
        <v>153</v>
      </c>
      <c r="L2" s="2" t="s">
        <v>154</v>
      </c>
      <c r="M2" s="2" t="s">
        <v>157</v>
      </c>
      <c r="N2" s="2" t="s">
        <v>28</v>
      </c>
      <c r="O2" s="2" t="s">
        <v>10</v>
      </c>
      <c r="P2" s="3">
        <v>500000</v>
      </c>
      <c r="Q2" s="3">
        <v>25000</v>
      </c>
      <c r="R2" s="7">
        <v>500000</v>
      </c>
      <c r="S2" s="2" t="s">
        <v>159</v>
      </c>
      <c r="T2" s="2" t="s">
        <v>173</v>
      </c>
      <c r="U2" s="2" t="s">
        <v>161</v>
      </c>
      <c r="V2" s="2" t="s">
        <v>10</v>
      </c>
      <c r="W2" s="2" t="s">
        <v>10</v>
      </c>
      <c r="X2" s="2" t="str">
        <f t="shared" ref="X2:X49" si="2">IF(W2="Não","Não se Aplica","Escrever Explicação")</f>
        <v>Não se Aplica</v>
      </c>
      <c r="Y2" s="2" t="s">
        <v>10</v>
      </c>
      <c r="Z2" s="2" t="str">
        <f t="shared" ref="Z2:Z49" si="3">IF(Y2="Não","Não se Aplica","Escrever Explicação")</f>
        <v>Não se Aplica</v>
      </c>
      <c r="AA2" s="2" t="s">
        <v>10</v>
      </c>
      <c r="AB2" s="2" t="str">
        <f t="shared" ref="AB2:AB49" si="4">IF(AA2="Não","Não se Aplica","Escrever Explicação")</f>
        <v>Não se Aplica</v>
      </c>
      <c r="AC2" s="2" t="s">
        <v>10</v>
      </c>
      <c r="AD2" s="2" t="str">
        <f t="shared" ref="AD2:AD49" si="5">IF(AC2="Não","Não se Aplica","Escrever Explicação")</f>
        <v>Não se Aplica</v>
      </c>
      <c r="AE2" s="2" t="s">
        <v>49</v>
      </c>
      <c r="AF2" s="2" t="s">
        <v>178</v>
      </c>
      <c r="AG2" s="9" t="s">
        <v>190</v>
      </c>
      <c r="AH2" t="s">
        <v>28</v>
      </c>
      <c r="AI2" s="5">
        <v>0</v>
      </c>
      <c r="AJ2" s="2" t="s">
        <v>158</v>
      </c>
    </row>
    <row r="3" spans="1:36" s="2" customFormat="1" ht="72.5" x14ac:dyDescent="0.35">
      <c r="A3" s="2" t="s">
        <v>58</v>
      </c>
      <c r="B3" s="2" t="s">
        <v>59</v>
      </c>
      <c r="C3" s="2" t="s">
        <v>13</v>
      </c>
      <c r="D3" s="2" t="s">
        <v>14</v>
      </c>
      <c r="E3" s="2" t="str">
        <f t="shared" si="0"/>
        <v>GAMA BW ALL WEATHER@12% USD FIC FIM IE</v>
      </c>
      <c r="F3" s="2" t="str">
        <f t="shared" si="1"/>
        <v>36.327.569/0001-03</v>
      </c>
      <c r="G3" s="2" t="s">
        <v>10</v>
      </c>
      <c r="H3" s="2" t="s">
        <v>10</v>
      </c>
      <c r="I3" s="2" t="s">
        <v>151</v>
      </c>
      <c r="J3" s="2" t="s">
        <v>152</v>
      </c>
      <c r="K3" s="2" t="s">
        <v>153</v>
      </c>
      <c r="L3" s="2" t="s">
        <v>154</v>
      </c>
      <c r="M3" s="2" t="s">
        <v>157</v>
      </c>
      <c r="N3" s="2" t="s">
        <v>28</v>
      </c>
      <c r="O3" s="2" t="s">
        <v>10</v>
      </c>
      <c r="P3" s="3">
        <v>50000</v>
      </c>
      <c r="Q3" s="3">
        <v>5000</v>
      </c>
      <c r="R3" s="7">
        <v>5000</v>
      </c>
      <c r="S3" s="2" t="s">
        <v>159</v>
      </c>
      <c r="T3" s="2" t="s">
        <v>173</v>
      </c>
      <c r="U3" s="2" t="s">
        <v>161</v>
      </c>
      <c r="V3" s="2" t="s">
        <v>10</v>
      </c>
      <c r="W3" s="2" t="s">
        <v>10</v>
      </c>
      <c r="X3" s="2" t="str">
        <f t="shared" si="2"/>
        <v>Não se Aplica</v>
      </c>
      <c r="Y3" s="2" t="s">
        <v>10</v>
      </c>
      <c r="Z3" s="2" t="str">
        <f t="shared" si="3"/>
        <v>Não se Aplica</v>
      </c>
      <c r="AA3" s="2" t="s">
        <v>10</v>
      </c>
      <c r="AB3" s="2" t="str">
        <f t="shared" si="4"/>
        <v>Não se Aplica</v>
      </c>
      <c r="AC3" s="2" t="s">
        <v>10</v>
      </c>
      <c r="AD3" s="2" t="str">
        <f t="shared" si="5"/>
        <v>Não se Aplica</v>
      </c>
      <c r="AE3" s="2" t="s">
        <v>49</v>
      </c>
      <c r="AF3" s="2" t="s">
        <v>178</v>
      </c>
      <c r="AG3" s="9" t="s">
        <v>186</v>
      </c>
      <c r="AH3" t="s">
        <v>28</v>
      </c>
      <c r="AI3" s="6">
        <v>1</v>
      </c>
      <c r="AJ3" s="2" t="s">
        <v>158</v>
      </c>
    </row>
    <row r="4" spans="1:36" s="2" customFormat="1" ht="29" x14ac:dyDescent="0.35">
      <c r="A4" s="2" t="s">
        <v>60</v>
      </c>
      <c r="B4" s="2" t="s">
        <v>61</v>
      </c>
      <c r="C4" s="2" t="s">
        <v>13</v>
      </c>
      <c r="D4" s="2" t="s">
        <v>14</v>
      </c>
      <c r="E4" s="2" t="str">
        <f t="shared" si="0"/>
        <v>GAMA BW PURE ALPHA MAJOR MARKETS USD FIM IE</v>
      </c>
      <c r="F4" s="2" t="str">
        <f t="shared" si="1"/>
        <v>49.050.708/0001-46</v>
      </c>
      <c r="G4" s="2" t="s">
        <v>10</v>
      </c>
      <c r="H4" s="2" t="s">
        <v>10</v>
      </c>
      <c r="I4" s="2" t="s">
        <v>151</v>
      </c>
      <c r="J4" s="2" t="s">
        <v>152</v>
      </c>
      <c r="K4" s="2" t="s">
        <v>153</v>
      </c>
      <c r="L4" s="2" t="s">
        <v>154</v>
      </c>
      <c r="M4" s="2" t="s">
        <v>157</v>
      </c>
      <c r="N4" s="2" t="s">
        <v>28</v>
      </c>
      <c r="O4" s="2" t="s">
        <v>10</v>
      </c>
      <c r="P4" s="3">
        <v>1000000</v>
      </c>
      <c r="Q4" s="3">
        <v>250000</v>
      </c>
      <c r="R4" s="7">
        <v>250000</v>
      </c>
      <c r="S4" s="2" t="s">
        <v>159</v>
      </c>
      <c r="T4" s="2" t="s">
        <v>173</v>
      </c>
      <c r="U4" s="2" t="s">
        <v>161</v>
      </c>
      <c r="V4" s="2" t="s">
        <v>10</v>
      </c>
      <c r="W4" s="2" t="s">
        <v>10</v>
      </c>
      <c r="X4" s="2" t="str">
        <f t="shared" si="2"/>
        <v>Não se Aplica</v>
      </c>
      <c r="Y4" s="2" t="s">
        <v>10</v>
      </c>
      <c r="Z4" s="2" t="str">
        <f t="shared" si="3"/>
        <v>Não se Aplica</v>
      </c>
      <c r="AA4" s="2" t="s">
        <v>10</v>
      </c>
      <c r="AB4" s="2" t="str">
        <f t="shared" si="4"/>
        <v>Não se Aplica</v>
      </c>
      <c r="AC4" s="2" t="s">
        <v>10</v>
      </c>
      <c r="AD4" s="2" t="str">
        <f t="shared" si="5"/>
        <v>Não se Aplica</v>
      </c>
      <c r="AE4" s="2" t="s">
        <v>49</v>
      </c>
      <c r="AF4" s="2" t="s">
        <v>178</v>
      </c>
      <c r="AG4" s="9" t="s">
        <v>191</v>
      </c>
      <c r="AH4" t="s">
        <v>28</v>
      </c>
      <c r="AI4" s="5">
        <v>0</v>
      </c>
      <c r="AJ4" s="2" t="s">
        <v>158</v>
      </c>
    </row>
    <row r="5" spans="1:36" s="2" customFormat="1" ht="43.5" x14ac:dyDescent="0.35">
      <c r="A5" s="2" t="s">
        <v>62</v>
      </c>
      <c r="B5" s="2" t="s">
        <v>63</v>
      </c>
      <c r="C5" s="2" t="s">
        <v>12</v>
      </c>
      <c r="D5" s="2" t="s">
        <v>14</v>
      </c>
      <c r="E5" s="2" t="str">
        <f t="shared" si="0"/>
        <v>GAMA AMUNDI BRIDGEWATER CORE GLOBAL MACRO USD FIM IE</v>
      </c>
      <c r="F5" s="2" t="str">
        <f t="shared" si="1"/>
        <v>39.723.146/0001-09</v>
      </c>
      <c r="G5" s="2" t="s">
        <v>10</v>
      </c>
      <c r="H5" s="2" t="s">
        <v>10</v>
      </c>
      <c r="I5" s="2" t="s">
        <v>151</v>
      </c>
      <c r="J5" s="2" t="s">
        <v>152</v>
      </c>
      <c r="K5" s="2" t="s">
        <v>153</v>
      </c>
      <c r="L5" s="2" t="s">
        <v>154</v>
      </c>
      <c r="M5" s="2" t="s">
        <v>157</v>
      </c>
      <c r="N5" s="2" t="s">
        <v>28</v>
      </c>
      <c r="O5" s="2" t="s">
        <v>10</v>
      </c>
      <c r="P5" s="3">
        <v>250000</v>
      </c>
      <c r="Q5" s="3">
        <v>500</v>
      </c>
      <c r="R5" s="7">
        <v>250000</v>
      </c>
      <c r="S5" s="2" t="s">
        <v>160</v>
      </c>
      <c r="T5" s="2" t="s">
        <v>160</v>
      </c>
      <c r="U5" s="2" t="s">
        <v>162</v>
      </c>
      <c r="V5" s="2" t="s">
        <v>10</v>
      </c>
      <c r="W5" s="2" t="s">
        <v>10</v>
      </c>
      <c r="X5" s="2" t="str">
        <f t="shared" si="2"/>
        <v>Não se Aplica</v>
      </c>
      <c r="Y5" s="2" t="s">
        <v>10</v>
      </c>
      <c r="Z5" s="2" t="str">
        <f t="shared" si="3"/>
        <v>Não se Aplica</v>
      </c>
      <c r="AA5" s="2" t="s">
        <v>10</v>
      </c>
      <c r="AB5" s="2" t="str">
        <f t="shared" si="4"/>
        <v>Não se Aplica</v>
      </c>
      <c r="AC5" s="2" t="s">
        <v>10</v>
      </c>
      <c r="AD5" s="2" t="str">
        <f t="shared" si="5"/>
        <v>Não se Aplica</v>
      </c>
      <c r="AE5" s="2" t="s">
        <v>49</v>
      </c>
      <c r="AF5" s="2" t="s">
        <v>178</v>
      </c>
      <c r="AG5" s="9" t="s">
        <v>181</v>
      </c>
      <c r="AH5" t="s">
        <v>28</v>
      </c>
      <c r="AI5" s="5">
        <v>0</v>
      </c>
      <c r="AJ5" s="2" t="s">
        <v>158</v>
      </c>
    </row>
    <row r="6" spans="1:36" s="2" customFormat="1" ht="72.5" x14ac:dyDescent="0.35">
      <c r="A6" s="2" t="s">
        <v>64</v>
      </c>
      <c r="B6" s="2" t="s">
        <v>65</v>
      </c>
      <c r="C6" s="2" t="s">
        <v>12</v>
      </c>
      <c r="D6" s="2" t="s">
        <v>14</v>
      </c>
      <c r="E6" s="2" t="str">
        <f t="shared" si="0"/>
        <v>GAMA AMUNDI BRIDGEWATER CORE GLOBAL MACRO USD FIC FIM IE</v>
      </c>
      <c r="F6" s="2" t="str">
        <f t="shared" si="1"/>
        <v>41.594.555/0001-96</v>
      </c>
      <c r="G6" s="2" t="s">
        <v>10</v>
      </c>
      <c r="H6" s="2" t="s">
        <v>10</v>
      </c>
      <c r="I6" s="2" t="s">
        <v>151</v>
      </c>
      <c r="J6" s="2" t="s">
        <v>152</v>
      </c>
      <c r="K6" s="2" t="s">
        <v>153</v>
      </c>
      <c r="L6" s="2" t="s">
        <v>154</v>
      </c>
      <c r="M6" s="2" t="s">
        <v>157</v>
      </c>
      <c r="N6" s="2" t="s">
        <v>28</v>
      </c>
      <c r="O6" s="2" t="s">
        <v>10</v>
      </c>
      <c r="P6" s="3">
        <v>500</v>
      </c>
      <c r="Q6" s="3">
        <v>500</v>
      </c>
      <c r="R6" s="7">
        <v>500</v>
      </c>
      <c r="S6" s="2" t="s">
        <v>160</v>
      </c>
      <c r="T6" s="2" t="s">
        <v>160</v>
      </c>
      <c r="U6" s="2" t="s">
        <v>162</v>
      </c>
      <c r="V6" s="2" t="s">
        <v>10</v>
      </c>
      <c r="W6" s="2" t="s">
        <v>10</v>
      </c>
      <c r="X6" s="2" t="str">
        <f t="shared" si="2"/>
        <v>Não se Aplica</v>
      </c>
      <c r="Y6" s="2" t="s">
        <v>10</v>
      </c>
      <c r="Z6" s="2" t="str">
        <f t="shared" si="3"/>
        <v>Não se Aplica</v>
      </c>
      <c r="AA6" s="2" t="s">
        <v>10</v>
      </c>
      <c r="AB6" s="2" t="str">
        <f t="shared" si="4"/>
        <v>Não se Aplica</v>
      </c>
      <c r="AC6" s="2" t="s">
        <v>10</v>
      </c>
      <c r="AD6" s="2" t="str">
        <f t="shared" si="5"/>
        <v>Não se Aplica</v>
      </c>
      <c r="AE6" s="2" t="s">
        <v>49</v>
      </c>
      <c r="AF6" s="2" t="s">
        <v>178</v>
      </c>
      <c r="AG6" s="9" t="s">
        <v>186</v>
      </c>
      <c r="AH6" t="s">
        <v>28</v>
      </c>
      <c r="AI6" s="6">
        <v>1</v>
      </c>
      <c r="AJ6" s="2" t="s">
        <v>158</v>
      </c>
    </row>
    <row r="7" spans="1:36" s="2" customFormat="1" ht="72.5" x14ac:dyDescent="0.35">
      <c r="A7" s="2" t="s">
        <v>66</v>
      </c>
      <c r="B7" s="2" t="s">
        <v>67</v>
      </c>
      <c r="C7" s="2" t="s">
        <v>12</v>
      </c>
      <c r="D7" s="2" t="s">
        <v>14</v>
      </c>
      <c r="E7" s="2" t="str">
        <f t="shared" si="0"/>
        <v>GAMA AMUNDI BRIDGEWATER CORE GLOBAL MACRO BRL FIM IE</v>
      </c>
      <c r="F7" s="2" t="str">
        <f t="shared" si="1"/>
        <v>41.594.622/0001-72</v>
      </c>
      <c r="G7" s="2" t="s">
        <v>10</v>
      </c>
      <c r="H7" s="2" t="s">
        <v>10</v>
      </c>
      <c r="I7" s="2" t="s">
        <v>151</v>
      </c>
      <c r="J7" s="2" t="s">
        <v>152</v>
      </c>
      <c r="K7" s="2" t="s">
        <v>153</v>
      </c>
      <c r="L7" s="2" t="s">
        <v>154</v>
      </c>
      <c r="M7" s="2" t="s">
        <v>157</v>
      </c>
      <c r="N7" s="2" t="s">
        <v>28</v>
      </c>
      <c r="O7" s="2" t="s">
        <v>10</v>
      </c>
      <c r="P7" s="3">
        <v>5000</v>
      </c>
      <c r="Q7" s="3">
        <v>5000</v>
      </c>
      <c r="R7" s="7">
        <v>10000</v>
      </c>
      <c r="S7" s="2" t="s">
        <v>160</v>
      </c>
      <c r="T7" s="2" t="s">
        <v>160</v>
      </c>
      <c r="U7" s="2" t="s">
        <v>162</v>
      </c>
      <c r="V7" s="2" t="s">
        <v>10</v>
      </c>
      <c r="W7" s="2" t="s">
        <v>10</v>
      </c>
      <c r="X7" s="2" t="str">
        <f t="shared" si="2"/>
        <v>Não se Aplica</v>
      </c>
      <c r="Y7" s="2" t="s">
        <v>10</v>
      </c>
      <c r="Z7" s="2" t="str">
        <f t="shared" si="3"/>
        <v>Não se Aplica</v>
      </c>
      <c r="AA7" s="2" t="s">
        <v>10</v>
      </c>
      <c r="AB7" s="2" t="str">
        <f t="shared" si="4"/>
        <v>Não se Aplica</v>
      </c>
      <c r="AC7" s="2" t="s">
        <v>10</v>
      </c>
      <c r="AD7" s="2" t="str">
        <f t="shared" si="5"/>
        <v>Não se Aplica</v>
      </c>
      <c r="AE7" s="2" t="s">
        <v>49</v>
      </c>
      <c r="AF7" s="2" t="s">
        <v>178</v>
      </c>
      <c r="AG7" s="9" t="s">
        <v>187</v>
      </c>
      <c r="AH7" t="s">
        <v>28</v>
      </c>
      <c r="AI7" s="5">
        <v>0</v>
      </c>
      <c r="AJ7" s="2" t="s">
        <v>158</v>
      </c>
    </row>
    <row r="8" spans="1:36" s="2" customFormat="1" ht="58" x14ac:dyDescent="0.35">
      <c r="A8" s="2" t="s">
        <v>68</v>
      </c>
      <c r="B8" s="2" t="s">
        <v>69</v>
      </c>
      <c r="C8" s="2" t="s">
        <v>12</v>
      </c>
      <c r="D8" s="2" t="s">
        <v>14</v>
      </c>
      <c r="E8" s="2" t="str">
        <f t="shared" si="0"/>
        <v>GAMA AMUNDI BRIDGEWATER CORE GLOBAL MACRO BRL FIC FIM IE</v>
      </c>
      <c r="F8" s="2" t="str">
        <f t="shared" si="1"/>
        <v>41.594.603/0001-46</v>
      </c>
      <c r="G8" s="2" t="s">
        <v>10</v>
      </c>
      <c r="H8" s="2" t="s">
        <v>10</v>
      </c>
      <c r="I8" s="2" t="s">
        <v>151</v>
      </c>
      <c r="J8" s="2" t="s">
        <v>152</v>
      </c>
      <c r="K8" s="2" t="s">
        <v>153</v>
      </c>
      <c r="L8" s="2" t="s">
        <v>154</v>
      </c>
      <c r="M8" s="2" t="s">
        <v>157</v>
      </c>
      <c r="N8" s="2" t="s">
        <v>28</v>
      </c>
      <c r="O8" s="2" t="s">
        <v>10</v>
      </c>
      <c r="P8" s="3">
        <v>500</v>
      </c>
      <c r="Q8" s="3">
        <v>500</v>
      </c>
      <c r="R8" s="7">
        <v>500</v>
      </c>
      <c r="S8" s="2" t="s">
        <v>160</v>
      </c>
      <c r="T8" s="2" t="s">
        <v>160</v>
      </c>
      <c r="U8" s="2" t="s">
        <v>162</v>
      </c>
      <c r="V8" s="2" t="s">
        <v>10</v>
      </c>
      <c r="W8" s="2" t="s">
        <v>10</v>
      </c>
      <c r="X8" s="2" t="str">
        <f t="shared" si="2"/>
        <v>Não se Aplica</v>
      </c>
      <c r="Y8" s="2" t="s">
        <v>10</v>
      </c>
      <c r="Z8" s="2" t="str">
        <f t="shared" si="3"/>
        <v>Não se Aplica</v>
      </c>
      <c r="AA8" s="2" t="s">
        <v>10</v>
      </c>
      <c r="AB8" s="2" t="str">
        <f t="shared" si="4"/>
        <v>Não se Aplica</v>
      </c>
      <c r="AC8" s="2" t="s">
        <v>10</v>
      </c>
      <c r="AD8" s="2" t="str">
        <f t="shared" si="5"/>
        <v>Não se Aplica</v>
      </c>
      <c r="AE8" s="2" t="s">
        <v>49</v>
      </c>
      <c r="AF8" s="2" t="s">
        <v>178</v>
      </c>
      <c r="AG8" s="9" t="s">
        <v>188</v>
      </c>
      <c r="AH8" t="s">
        <v>28</v>
      </c>
      <c r="AI8" s="6">
        <v>1</v>
      </c>
      <c r="AJ8" s="2" t="s">
        <v>158</v>
      </c>
    </row>
    <row r="9" spans="1:36" s="2" customFormat="1" ht="29" x14ac:dyDescent="0.35">
      <c r="A9" s="2" t="s">
        <v>70</v>
      </c>
      <c r="B9" s="2" t="s">
        <v>71</v>
      </c>
      <c r="C9" s="2" t="s">
        <v>12</v>
      </c>
      <c r="D9" s="2" t="s">
        <v>14</v>
      </c>
      <c r="E9" s="2" t="str">
        <f t="shared" si="0"/>
        <v>MAN AHL TARGET RISK BRL FIM IE</v>
      </c>
      <c r="F9" s="2" t="str">
        <f t="shared" si="1"/>
        <v>34.461.768/0001-84</v>
      </c>
      <c r="G9" s="2" t="s">
        <v>10</v>
      </c>
      <c r="H9" s="2" t="s">
        <v>10</v>
      </c>
      <c r="I9" s="2" t="s">
        <v>151</v>
      </c>
      <c r="J9" s="2" t="s">
        <v>152</v>
      </c>
      <c r="K9" s="2" t="s">
        <v>153</v>
      </c>
      <c r="L9" s="2" t="s">
        <v>154</v>
      </c>
      <c r="M9" s="2" t="s">
        <v>157</v>
      </c>
      <c r="N9" s="2" t="s">
        <v>28</v>
      </c>
      <c r="O9" s="2" t="s">
        <v>10</v>
      </c>
      <c r="P9" s="3">
        <v>250000</v>
      </c>
      <c r="Q9" s="3">
        <v>10000</v>
      </c>
      <c r="R9" s="7">
        <v>250000</v>
      </c>
      <c r="S9" s="2" t="s">
        <v>163</v>
      </c>
      <c r="T9" s="2" t="s">
        <v>163</v>
      </c>
      <c r="U9" s="2" t="s">
        <v>164</v>
      </c>
      <c r="V9" s="2" t="s">
        <v>10</v>
      </c>
      <c r="W9" s="2" t="s">
        <v>10</v>
      </c>
      <c r="X9" s="2" t="str">
        <f t="shared" si="2"/>
        <v>Não se Aplica</v>
      </c>
      <c r="Y9" s="2" t="s">
        <v>10</v>
      </c>
      <c r="Z9" s="2" t="str">
        <f t="shared" si="3"/>
        <v>Não se Aplica</v>
      </c>
      <c r="AA9" s="2" t="s">
        <v>10</v>
      </c>
      <c r="AB9" s="2" t="str">
        <f t="shared" si="4"/>
        <v>Não se Aplica</v>
      </c>
      <c r="AC9" s="2" t="s">
        <v>10</v>
      </c>
      <c r="AD9" s="2" t="str">
        <f t="shared" si="5"/>
        <v>Não se Aplica</v>
      </c>
      <c r="AE9" s="2" t="s">
        <v>49</v>
      </c>
      <c r="AF9" s="2" t="s">
        <v>178</v>
      </c>
      <c r="AG9" s="9" t="s">
        <v>182</v>
      </c>
      <c r="AH9" t="s">
        <v>28</v>
      </c>
      <c r="AI9" s="5">
        <v>0</v>
      </c>
      <c r="AJ9" s="2" t="s">
        <v>158</v>
      </c>
    </row>
    <row r="10" spans="1:36" s="2" customFormat="1" ht="116" x14ac:dyDescent="0.35">
      <c r="A10" s="2" t="s">
        <v>72</v>
      </c>
      <c r="B10" s="2" t="s">
        <v>73</v>
      </c>
      <c r="C10" s="2" t="s">
        <v>12</v>
      </c>
      <c r="D10" s="2" t="s">
        <v>14</v>
      </c>
      <c r="E10" s="2" t="str">
        <f t="shared" si="0"/>
        <v>MAN AHL TARGET RISK BRL FIC FIM IE</v>
      </c>
      <c r="F10" s="2" t="str">
        <f t="shared" si="1"/>
        <v>32.319.558/0001-20</v>
      </c>
      <c r="G10" s="2" t="s">
        <v>10</v>
      </c>
      <c r="H10" s="2" t="s">
        <v>10</v>
      </c>
      <c r="I10" s="2" t="s">
        <v>151</v>
      </c>
      <c r="J10" s="2" t="s">
        <v>152</v>
      </c>
      <c r="K10" s="2" t="s">
        <v>153</v>
      </c>
      <c r="L10" s="2" t="s">
        <v>154</v>
      </c>
      <c r="M10" s="2" t="s">
        <v>157</v>
      </c>
      <c r="N10" s="2" t="s">
        <v>28</v>
      </c>
      <c r="O10" s="2" t="s">
        <v>10</v>
      </c>
      <c r="P10" s="3">
        <v>500</v>
      </c>
      <c r="Q10" s="3">
        <v>500</v>
      </c>
      <c r="R10" s="7">
        <v>500</v>
      </c>
      <c r="S10" s="2" t="s">
        <v>163</v>
      </c>
      <c r="T10" s="2" t="s">
        <v>163</v>
      </c>
      <c r="U10" s="2" t="s">
        <v>164</v>
      </c>
      <c r="V10" s="2" t="s">
        <v>10</v>
      </c>
      <c r="W10" s="2" t="s">
        <v>10</v>
      </c>
      <c r="X10" s="2" t="str">
        <f t="shared" si="2"/>
        <v>Não se Aplica</v>
      </c>
      <c r="Y10" s="2" t="s">
        <v>10</v>
      </c>
      <c r="Z10" s="2" t="str">
        <f t="shared" si="3"/>
        <v>Não se Aplica</v>
      </c>
      <c r="AA10" s="2" t="s">
        <v>10</v>
      </c>
      <c r="AB10" s="2" t="str">
        <f t="shared" si="4"/>
        <v>Não se Aplica</v>
      </c>
      <c r="AC10" s="2" t="s">
        <v>10</v>
      </c>
      <c r="AD10" s="2" t="str">
        <f t="shared" si="5"/>
        <v>Não se Aplica</v>
      </c>
      <c r="AE10" s="2" t="s">
        <v>49</v>
      </c>
      <c r="AF10" s="2" t="s">
        <v>178</v>
      </c>
      <c r="AG10" s="9" t="s">
        <v>202</v>
      </c>
      <c r="AH10" t="s">
        <v>28</v>
      </c>
      <c r="AI10" s="6">
        <v>1</v>
      </c>
      <c r="AJ10" s="2" t="s">
        <v>158</v>
      </c>
    </row>
    <row r="11" spans="1:36" s="2" customFormat="1" ht="29" x14ac:dyDescent="0.35">
      <c r="A11" s="2" t="s">
        <v>74</v>
      </c>
      <c r="B11" s="2" t="s">
        <v>75</v>
      </c>
      <c r="C11" s="2" t="s">
        <v>12</v>
      </c>
      <c r="D11" s="2" t="s">
        <v>14</v>
      </c>
      <c r="E11" s="2" t="str">
        <f t="shared" si="0"/>
        <v>MAN AHL TARGET RISK USD FIM IE</v>
      </c>
      <c r="F11" s="2" t="str">
        <f t="shared" si="1"/>
        <v>36.352.767/0001-27</v>
      </c>
      <c r="G11" s="2" t="s">
        <v>10</v>
      </c>
      <c r="H11" s="2" t="s">
        <v>10</v>
      </c>
      <c r="I11" s="2" t="s">
        <v>151</v>
      </c>
      <c r="J11" s="2" t="s">
        <v>152</v>
      </c>
      <c r="K11" s="2" t="s">
        <v>153</v>
      </c>
      <c r="L11" s="2" t="s">
        <v>154</v>
      </c>
      <c r="M11" s="2" t="s">
        <v>157</v>
      </c>
      <c r="N11" s="2" t="s">
        <v>28</v>
      </c>
      <c r="O11" s="2" t="s">
        <v>10</v>
      </c>
      <c r="P11" s="3">
        <v>250000</v>
      </c>
      <c r="Q11" s="3">
        <v>10000</v>
      </c>
      <c r="R11" s="7">
        <v>250000</v>
      </c>
      <c r="S11" s="2" t="s">
        <v>163</v>
      </c>
      <c r="T11" s="2" t="s">
        <v>163</v>
      </c>
      <c r="U11" s="2" t="s">
        <v>164</v>
      </c>
      <c r="V11" s="2" t="s">
        <v>10</v>
      </c>
      <c r="W11" s="2" t="s">
        <v>10</v>
      </c>
      <c r="X11" s="2" t="str">
        <f t="shared" si="2"/>
        <v>Não se Aplica</v>
      </c>
      <c r="Y11" s="2" t="s">
        <v>10</v>
      </c>
      <c r="Z11" s="2" t="str">
        <f t="shared" si="3"/>
        <v>Não se Aplica</v>
      </c>
      <c r="AA11" s="2" t="s">
        <v>10</v>
      </c>
      <c r="AB11" s="2" t="str">
        <f t="shared" si="4"/>
        <v>Não se Aplica</v>
      </c>
      <c r="AC11" s="2" t="s">
        <v>10</v>
      </c>
      <c r="AD11" s="2" t="str">
        <f t="shared" si="5"/>
        <v>Não se Aplica</v>
      </c>
      <c r="AE11" s="2" t="s">
        <v>49</v>
      </c>
      <c r="AF11" s="2" t="s">
        <v>178</v>
      </c>
      <c r="AG11" s="9" t="s">
        <v>182</v>
      </c>
      <c r="AH11" t="s">
        <v>28</v>
      </c>
      <c r="AI11" s="5">
        <v>0</v>
      </c>
      <c r="AJ11" s="2" t="s">
        <v>158</v>
      </c>
    </row>
    <row r="12" spans="1:36" s="2" customFormat="1" ht="101.5" x14ac:dyDescent="0.35">
      <c r="A12" s="2" t="s">
        <v>76</v>
      </c>
      <c r="B12" s="2" t="s">
        <v>77</v>
      </c>
      <c r="C12" s="2" t="s">
        <v>12</v>
      </c>
      <c r="D12" s="2" t="s">
        <v>14</v>
      </c>
      <c r="E12" s="2" t="str">
        <f t="shared" si="0"/>
        <v>MAN AHL TARGET RISK USD FIC FIM IE</v>
      </c>
      <c r="F12" s="2" t="str">
        <f t="shared" si="1"/>
        <v>38.281.316/0001-71</v>
      </c>
      <c r="G12" s="2" t="s">
        <v>10</v>
      </c>
      <c r="H12" s="2" t="s">
        <v>10</v>
      </c>
      <c r="I12" s="2" t="s">
        <v>151</v>
      </c>
      <c r="J12" s="2" t="s">
        <v>152</v>
      </c>
      <c r="K12" s="2" t="s">
        <v>153</v>
      </c>
      <c r="L12" s="2" t="s">
        <v>154</v>
      </c>
      <c r="M12" s="2" t="s">
        <v>157</v>
      </c>
      <c r="N12" s="2" t="s">
        <v>28</v>
      </c>
      <c r="O12" s="2" t="s">
        <v>10</v>
      </c>
      <c r="P12" s="3">
        <v>500</v>
      </c>
      <c r="Q12" s="3">
        <v>500</v>
      </c>
      <c r="R12" s="7">
        <v>500</v>
      </c>
      <c r="S12" s="2" t="s">
        <v>163</v>
      </c>
      <c r="T12" s="2" t="s">
        <v>163</v>
      </c>
      <c r="U12" s="2" t="s">
        <v>164</v>
      </c>
      <c r="V12" s="2" t="s">
        <v>10</v>
      </c>
      <c r="W12" s="2" t="s">
        <v>10</v>
      </c>
      <c r="X12" s="2" t="str">
        <f t="shared" si="2"/>
        <v>Não se Aplica</v>
      </c>
      <c r="Y12" s="2" t="s">
        <v>10</v>
      </c>
      <c r="Z12" s="2" t="str">
        <f t="shared" si="3"/>
        <v>Não se Aplica</v>
      </c>
      <c r="AA12" s="2" t="s">
        <v>10</v>
      </c>
      <c r="AB12" s="2" t="str">
        <f t="shared" si="4"/>
        <v>Não se Aplica</v>
      </c>
      <c r="AC12" s="2" t="s">
        <v>10</v>
      </c>
      <c r="AD12" s="2" t="str">
        <f t="shared" si="5"/>
        <v>Não se Aplica</v>
      </c>
      <c r="AE12" s="2" t="s">
        <v>49</v>
      </c>
      <c r="AF12" s="2" t="s">
        <v>178</v>
      </c>
      <c r="AG12" s="9" t="s">
        <v>197</v>
      </c>
      <c r="AH12" t="s">
        <v>28</v>
      </c>
      <c r="AI12" s="6">
        <v>1</v>
      </c>
      <c r="AJ12" s="2" t="s">
        <v>158</v>
      </c>
    </row>
    <row r="13" spans="1:36" s="2" customFormat="1" x14ac:dyDescent="0.35">
      <c r="A13" s="2" t="s">
        <v>78</v>
      </c>
      <c r="B13" s="2" t="s">
        <v>79</v>
      </c>
      <c r="C13" s="2" t="s">
        <v>12</v>
      </c>
      <c r="D13" s="2" t="s">
        <v>14</v>
      </c>
      <c r="E13" s="2" t="str">
        <f t="shared" si="0"/>
        <v>MAN AHL TREND USD FIM IE</v>
      </c>
      <c r="F13" s="2" t="str">
        <f t="shared" si="1"/>
        <v>39.226.126/0001-14</v>
      </c>
      <c r="G13" s="2" t="s">
        <v>10</v>
      </c>
      <c r="H13" s="2" t="s">
        <v>10</v>
      </c>
      <c r="I13" s="2" t="s">
        <v>151</v>
      </c>
      <c r="J13" s="2" t="s">
        <v>152</v>
      </c>
      <c r="K13" s="2" t="s">
        <v>153</v>
      </c>
      <c r="L13" s="2" t="s">
        <v>154</v>
      </c>
      <c r="M13" s="2" t="s">
        <v>157</v>
      </c>
      <c r="N13" s="2" t="s">
        <v>28</v>
      </c>
      <c r="O13" s="2" t="s">
        <v>10</v>
      </c>
      <c r="P13" s="3">
        <v>10000</v>
      </c>
      <c r="Q13" s="3">
        <v>10000</v>
      </c>
      <c r="R13" s="7">
        <v>10000</v>
      </c>
      <c r="S13" s="2" t="s">
        <v>163</v>
      </c>
      <c r="T13" s="2" t="s">
        <v>163</v>
      </c>
      <c r="U13" s="2" t="s">
        <v>164</v>
      </c>
      <c r="V13" s="2" t="s">
        <v>10</v>
      </c>
      <c r="W13" s="2" t="s">
        <v>10</v>
      </c>
      <c r="X13" s="2" t="str">
        <f t="shared" si="2"/>
        <v>Não se Aplica</v>
      </c>
      <c r="Y13" s="2" t="s">
        <v>10</v>
      </c>
      <c r="Z13" s="2" t="str">
        <f t="shared" si="3"/>
        <v>Não se Aplica</v>
      </c>
      <c r="AA13" s="2" t="s">
        <v>10</v>
      </c>
      <c r="AB13" s="2" t="str">
        <f t="shared" si="4"/>
        <v>Não se Aplica</v>
      </c>
      <c r="AC13" s="2" t="s">
        <v>10</v>
      </c>
      <c r="AD13" s="2" t="str">
        <f t="shared" si="5"/>
        <v>Não se Aplica</v>
      </c>
      <c r="AE13" s="2" t="s">
        <v>49</v>
      </c>
      <c r="AF13" s="2" t="s">
        <v>178</v>
      </c>
      <c r="AG13" s="9" t="s">
        <v>184</v>
      </c>
      <c r="AH13" t="s">
        <v>28</v>
      </c>
      <c r="AI13" s="5">
        <v>0</v>
      </c>
      <c r="AJ13" s="2" t="s">
        <v>158</v>
      </c>
    </row>
    <row r="14" spans="1:36" s="2" customFormat="1" x14ac:dyDescent="0.35">
      <c r="A14" s="2" t="s">
        <v>80</v>
      </c>
      <c r="B14" s="2" t="s">
        <v>81</v>
      </c>
      <c r="C14" s="2" t="s">
        <v>12</v>
      </c>
      <c r="D14" s="2" t="s">
        <v>14</v>
      </c>
      <c r="E14" s="2" t="str">
        <f t="shared" si="0"/>
        <v>FCOPEL FIC FIM IE I</v>
      </c>
      <c r="F14" s="2" t="str">
        <f t="shared" si="1"/>
        <v>39.958.420/0001-10</v>
      </c>
      <c r="G14" s="2" t="s">
        <v>10</v>
      </c>
      <c r="H14" s="2" t="s">
        <v>10</v>
      </c>
      <c r="I14" s="2" t="s">
        <v>151</v>
      </c>
      <c r="J14" s="2" t="s">
        <v>152</v>
      </c>
      <c r="K14" s="2" t="s">
        <v>155</v>
      </c>
      <c r="L14" s="2" t="s">
        <v>156</v>
      </c>
      <c r="M14" s="2" t="s">
        <v>157</v>
      </c>
      <c r="N14" s="2" t="s">
        <v>28</v>
      </c>
      <c r="O14" s="2" t="s">
        <v>10</v>
      </c>
      <c r="P14" s="3">
        <v>0</v>
      </c>
      <c r="Q14" s="3">
        <v>0</v>
      </c>
      <c r="R14" s="7">
        <v>0</v>
      </c>
      <c r="S14" s="2" t="s">
        <v>163</v>
      </c>
      <c r="T14" s="2" t="s">
        <v>163</v>
      </c>
      <c r="U14" s="2" t="s">
        <v>164</v>
      </c>
      <c r="V14" s="2" t="s">
        <v>10</v>
      </c>
      <c r="W14" s="2" t="s">
        <v>10</v>
      </c>
      <c r="X14" s="2" t="str">
        <f t="shared" si="2"/>
        <v>Não se Aplica</v>
      </c>
      <c r="Y14" s="2" t="s">
        <v>10</v>
      </c>
      <c r="Z14" s="2" t="str">
        <f t="shared" si="3"/>
        <v>Não se Aplica</v>
      </c>
      <c r="AA14" s="2" t="s">
        <v>10</v>
      </c>
      <c r="AB14" s="2" t="str">
        <f t="shared" si="4"/>
        <v>Não se Aplica</v>
      </c>
      <c r="AC14" s="2" t="s">
        <v>10</v>
      </c>
      <c r="AD14" s="2" t="str">
        <f t="shared" si="5"/>
        <v>Não se Aplica</v>
      </c>
      <c r="AE14" s="2" t="s">
        <v>49</v>
      </c>
      <c r="AF14" s="2" t="s">
        <v>179</v>
      </c>
      <c r="AG14" s="9" t="s">
        <v>184</v>
      </c>
      <c r="AH14" t="s">
        <v>28</v>
      </c>
      <c r="AI14" s="5">
        <v>0</v>
      </c>
      <c r="AJ14" s="2" t="s">
        <v>158</v>
      </c>
    </row>
    <row r="15" spans="1:36" s="2" customFormat="1" x14ac:dyDescent="0.35">
      <c r="A15" s="2" t="s">
        <v>82</v>
      </c>
      <c r="B15" s="2" t="s">
        <v>83</v>
      </c>
      <c r="C15" s="2" t="s">
        <v>12</v>
      </c>
      <c r="D15" s="2" t="s">
        <v>14</v>
      </c>
      <c r="E15" s="2" t="str">
        <f t="shared" si="0"/>
        <v>MAN GLG GLOBAL SUSTAINABLE GROWTH BRL FIA IE</v>
      </c>
      <c r="F15" s="2" t="str">
        <f t="shared" si="1"/>
        <v>41.594.739/0001-56</v>
      </c>
      <c r="G15" s="2" t="s">
        <v>10</v>
      </c>
      <c r="H15" s="2" t="s">
        <v>10</v>
      </c>
      <c r="I15" s="2" t="s">
        <v>151</v>
      </c>
      <c r="J15" s="2" t="s">
        <v>152</v>
      </c>
      <c r="K15" s="2" t="s">
        <v>153</v>
      </c>
      <c r="L15" s="2" t="s">
        <v>154</v>
      </c>
      <c r="M15" s="2" t="s">
        <v>157</v>
      </c>
      <c r="N15" s="2" t="s">
        <v>28</v>
      </c>
      <c r="O15" s="2" t="s">
        <v>10</v>
      </c>
      <c r="P15" s="3">
        <v>10000</v>
      </c>
      <c r="Q15" s="3">
        <v>10000</v>
      </c>
      <c r="R15" s="7">
        <v>10000</v>
      </c>
      <c r="S15" s="2" t="s">
        <v>163</v>
      </c>
      <c r="T15" s="2" t="s">
        <v>163</v>
      </c>
      <c r="U15" s="2" t="s">
        <v>162</v>
      </c>
      <c r="V15" s="2" t="s">
        <v>10</v>
      </c>
      <c r="W15" s="2" t="s">
        <v>10</v>
      </c>
      <c r="X15" s="2" t="str">
        <f t="shared" si="2"/>
        <v>Não se Aplica</v>
      </c>
      <c r="Y15" s="2" t="s">
        <v>10</v>
      </c>
      <c r="Z15" s="2" t="str">
        <f t="shared" si="3"/>
        <v>Não se Aplica</v>
      </c>
      <c r="AA15" s="2" t="s">
        <v>10</v>
      </c>
      <c r="AB15" s="2" t="str">
        <f t="shared" si="4"/>
        <v>Não se Aplica</v>
      </c>
      <c r="AC15" s="2" t="s">
        <v>10</v>
      </c>
      <c r="AD15" s="2" t="str">
        <f t="shared" si="5"/>
        <v>Não se Aplica</v>
      </c>
      <c r="AE15" s="2" t="s">
        <v>49</v>
      </c>
      <c r="AF15" s="2" t="s">
        <v>178</v>
      </c>
      <c r="AG15" s="9" t="s">
        <v>183</v>
      </c>
      <c r="AH15" t="s">
        <v>28</v>
      </c>
      <c r="AI15" s="5">
        <v>0</v>
      </c>
      <c r="AJ15" s="2" t="s">
        <v>158</v>
      </c>
    </row>
    <row r="16" spans="1:36" s="2" customFormat="1" ht="43.5" x14ac:dyDescent="0.35">
      <c r="A16" s="2" t="s">
        <v>84</v>
      </c>
      <c r="B16" s="2" t="s">
        <v>85</v>
      </c>
      <c r="C16" s="2" t="s">
        <v>12</v>
      </c>
      <c r="D16" s="2" t="s">
        <v>14</v>
      </c>
      <c r="E16" s="2" t="str">
        <f t="shared" si="0"/>
        <v>MAN GLG GLOBAL SUSTAINABLE GROWTH BRL FIC FIA IE</v>
      </c>
      <c r="F16" s="2" t="str">
        <f t="shared" si="1"/>
        <v>41.594.759/0001-27</v>
      </c>
      <c r="G16" s="2" t="s">
        <v>10</v>
      </c>
      <c r="H16" s="2" t="s">
        <v>10</v>
      </c>
      <c r="I16" s="2" t="s">
        <v>151</v>
      </c>
      <c r="J16" s="2" t="s">
        <v>152</v>
      </c>
      <c r="K16" s="2" t="s">
        <v>153</v>
      </c>
      <c r="L16" s="2" t="s">
        <v>154</v>
      </c>
      <c r="M16" s="2" t="s">
        <v>157</v>
      </c>
      <c r="N16" s="2" t="s">
        <v>28</v>
      </c>
      <c r="O16" s="2" t="s">
        <v>10</v>
      </c>
      <c r="P16" s="3">
        <v>500</v>
      </c>
      <c r="Q16" s="3">
        <v>500</v>
      </c>
      <c r="R16" s="7">
        <v>500</v>
      </c>
      <c r="S16" s="2" t="s">
        <v>163</v>
      </c>
      <c r="T16" s="2" t="s">
        <v>163</v>
      </c>
      <c r="U16" s="2" t="s">
        <v>162</v>
      </c>
      <c r="V16" s="2" t="s">
        <v>10</v>
      </c>
      <c r="W16" s="2" t="s">
        <v>10</v>
      </c>
      <c r="X16" s="2" t="str">
        <f t="shared" si="2"/>
        <v>Não se Aplica</v>
      </c>
      <c r="Y16" s="2" t="s">
        <v>10</v>
      </c>
      <c r="Z16" s="2" t="str">
        <f t="shared" si="3"/>
        <v>Não se Aplica</v>
      </c>
      <c r="AA16" s="2" t="s">
        <v>10</v>
      </c>
      <c r="AB16" s="2" t="str">
        <f t="shared" si="4"/>
        <v>Não se Aplica</v>
      </c>
      <c r="AC16" s="2" t="s">
        <v>10</v>
      </c>
      <c r="AD16" s="2" t="str">
        <f t="shared" si="5"/>
        <v>Não se Aplica</v>
      </c>
      <c r="AE16" s="2" t="s">
        <v>49</v>
      </c>
      <c r="AF16" s="2" t="s">
        <v>178</v>
      </c>
      <c r="AG16" s="9" t="s">
        <v>194</v>
      </c>
      <c r="AH16" t="s">
        <v>28</v>
      </c>
      <c r="AI16" s="6">
        <v>1</v>
      </c>
      <c r="AJ16" s="2" t="s">
        <v>158</v>
      </c>
    </row>
    <row r="17" spans="1:36" s="2" customFormat="1" ht="29" x14ac:dyDescent="0.35">
      <c r="A17" s="2" t="s">
        <v>86</v>
      </c>
      <c r="B17" s="2" t="s">
        <v>87</v>
      </c>
      <c r="C17" s="2" t="s">
        <v>12</v>
      </c>
      <c r="D17" s="2" t="s">
        <v>14</v>
      </c>
      <c r="E17" s="2" t="str">
        <f t="shared" si="0"/>
        <v>MAN GLG GLOBAL SUSTAINABLE GROWTH USD FIA IE</v>
      </c>
      <c r="F17" s="2" t="str">
        <f t="shared" si="1"/>
        <v>41.594.774/0001-75</v>
      </c>
      <c r="G17" s="2" t="s">
        <v>10</v>
      </c>
      <c r="H17" s="2" t="s">
        <v>10</v>
      </c>
      <c r="I17" s="2" t="s">
        <v>151</v>
      </c>
      <c r="J17" s="2" t="s">
        <v>152</v>
      </c>
      <c r="K17" s="2" t="s">
        <v>153</v>
      </c>
      <c r="L17" s="2" t="s">
        <v>154</v>
      </c>
      <c r="M17" s="2" t="s">
        <v>157</v>
      </c>
      <c r="N17" s="2" t="s">
        <v>28</v>
      </c>
      <c r="O17" s="2" t="s">
        <v>10</v>
      </c>
      <c r="P17" s="3">
        <v>10000</v>
      </c>
      <c r="Q17" s="3">
        <v>10000</v>
      </c>
      <c r="R17" s="7">
        <v>10000</v>
      </c>
      <c r="S17" s="2" t="s">
        <v>163</v>
      </c>
      <c r="T17" s="2" t="s">
        <v>163</v>
      </c>
      <c r="U17" s="2" t="s">
        <v>162</v>
      </c>
      <c r="V17" s="2" t="s">
        <v>10</v>
      </c>
      <c r="W17" s="2" t="s">
        <v>10</v>
      </c>
      <c r="X17" s="2" t="str">
        <f t="shared" si="2"/>
        <v>Não se Aplica</v>
      </c>
      <c r="Y17" s="2" t="s">
        <v>10</v>
      </c>
      <c r="Z17" s="2" t="str">
        <f t="shared" si="3"/>
        <v>Não se Aplica</v>
      </c>
      <c r="AA17" s="2" t="s">
        <v>10</v>
      </c>
      <c r="AB17" s="2" t="str">
        <f t="shared" si="4"/>
        <v>Não se Aplica</v>
      </c>
      <c r="AC17" s="2" t="s">
        <v>10</v>
      </c>
      <c r="AD17" s="2" t="str">
        <f t="shared" si="5"/>
        <v>Não se Aplica</v>
      </c>
      <c r="AE17" s="2" t="s">
        <v>49</v>
      </c>
      <c r="AF17" s="2" t="s">
        <v>178</v>
      </c>
      <c r="AG17" s="9" t="s">
        <v>182</v>
      </c>
      <c r="AH17" t="s">
        <v>28</v>
      </c>
      <c r="AI17" s="5">
        <v>0</v>
      </c>
      <c r="AJ17" s="2" t="s">
        <v>158</v>
      </c>
    </row>
    <row r="18" spans="1:36" s="2" customFormat="1" ht="43.5" x14ac:dyDescent="0.35">
      <c r="A18" s="2" t="s">
        <v>88</v>
      </c>
      <c r="B18" s="2" t="s">
        <v>89</v>
      </c>
      <c r="C18" s="2" t="s">
        <v>12</v>
      </c>
      <c r="D18" s="2" t="s">
        <v>14</v>
      </c>
      <c r="E18" s="2" t="str">
        <f t="shared" si="0"/>
        <v>MAN GLG GLOBAL SUSTAINABLE GROWTH USD FIC FIA IE</v>
      </c>
      <c r="F18" s="2" t="str">
        <f t="shared" si="1"/>
        <v>41.594.785/0001-55</v>
      </c>
      <c r="G18" s="2" t="s">
        <v>10</v>
      </c>
      <c r="H18" s="2" t="s">
        <v>10</v>
      </c>
      <c r="I18" s="2" t="s">
        <v>151</v>
      </c>
      <c r="J18" s="2" t="s">
        <v>152</v>
      </c>
      <c r="K18" s="2" t="s">
        <v>153</v>
      </c>
      <c r="L18" s="2" t="s">
        <v>154</v>
      </c>
      <c r="M18" s="2" t="s">
        <v>157</v>
      </c>
      <c r="N18" s="2" t="s">
        <v>28</v>
      </c>
      <c r="O18" s="2" t="s">
        <v>10</v>
      </c>
      <c r="P18" s="3">
        <v>500</v>
      </c>
      <c r="Q18" s="3">
        <v>500</v>
      </c>
      <c r="R18" s="7">
        <v>500</v>
      </c>
      <c r="S18" s="2" t="s">
        <v>163</v>
      </c>
      <c r="T18" s="2" t="s">
        <v>163</v>
      </c>
      <c r="U18" s="2" t="s">
        <v>162</v>
      </c>
      <c r="V18" s="2" t="s">
        <v>10</v>
      </c>
      <c r="W18" s="2" t="s">
        <v>10</v>
      </c>
      <c r="X18" s="2" t="str">
        <f t="shared" si="2"/>
        <v>Não se Aplica</v>
      </c>
      <c r="Y18" s="2" t="s">
        <v>10</v>
      </c>
      <c r="Z18" s="2" t="str">
        <f t="shared" si="3"/>
        <v>Não se Aplica</v>
      </c>
      <c r="AA18" s="2" t="s">
        <v>10</v>
      </c>
      <c r="AB18" s="2" t="str">
        <f t="shared" si="4"/>
        <v>Não se Aplica</v>
      </c>
      <c r="AC18" s="2" t="s">
        <v>10</v>
      </c>
      <c r="AD18" s="2" t="str">
        <f t="shared" si="5"/>
        <v>Não se Aplica</v>
      </c>
      <c r="AE18" s="2" t="s">
        <v>49</v>
      </c>
      <c r="AF18" s="2" t="s">
        <v>178</v>
      </c>
      <c r="AG18" s="9" t="s">
        <v>194</v>
      </c>
      <c r="AH18" t="s">
        <v>28</v>
      </c>
      <c r="AI18" s="6">
        <v>1</v>
      </c>
      <c r="AJ18" s="2" t="s">
        <v>158</v>
      </c>
    </row>
    <row r="19" spans="1:36" s="2" customFormat="1" ht="29" x14ac:dyDescent="0.35">
      <c r="A19" s="2" t="s">
        <v>90</v>
      </c>
      <c r="B19" s="2" t="s">
        <v>91</v>
      </c>
      <c r="C19" s="2" t="s">
        <v>12</v>
      </c>
      <c r="D19" s="2" t="s">
        <v>14</v>
      </c>
      <c r="E19" s="2" t="str">
        <f t="shared" si="0"/>
        <v>MAN GLG HIGH YIELD OPPORTUNITIES BRL FIM IE</v>
      </c>
      <c r="F19" s="2" t="str">
        <f t="shared" si="1"/>
        <v>41.888.295/0001-61</v>
      </c>
      <c r="G19" s="2" t="s">
        <v>10</v>
      </c>
      <c r="H19" s="2" t="s">
        <v>10</v>
      </c>
      <c r="I19" s="2" t="s">
        <v>151</v>
      </c>
      <c r="J19" s="2" t="s">
        <v>152</v>
      </c>
      <c r="K19" s="2" t="s">
        <v>153</v>
      </c>
      <c r="L19" s="2" t="s">
        <v>154</v>
      </c>
      <c r="M19" s="2" t="s">
        <v>157</v>
      </c>
      <c r="N19" s="2" t="s">
        <v>28</v>
      </c>
      <c r="O19" s="2" t="s">
        <v>10</v>
      </c>
      <c r="P19" s="3">
        <v>10000</v>
      </c>
      <c r="Q19" s="3">
        <v>10000</v>
      </c>
      <c r="R19" s="7">
        <v>10000</v>
      </c>
      <c r="S19" s="2" t="s">
        <v>163</v>
      </c>
      <c r="T19" s="2" t="s">
        <v>163</v>
      </c>
      <c r="U19" s="2" t="s">
        <v>162</v>
      </c>
      <c r="V19" s="2" t="s">
        <v>10</v>
      </c>
      <c r="W19" s="2" t="s">
        <v>10</v>
      </c>
      <c r="X19" s="2" t="str">
        <f t="shared" si="2"/>
        <v>Não se Aplica</v>
      </c>
      <c r="Y19" s="2" t="s">
        <v>10</v>
      </c>
      <c r="Z19" s="2" t="str">
        <f t="shared" si="3"/>
        <v>Não se Aplica</v>
      </c>
      <c r="AA19" s="2" t="s">
        <v>10</v>
      </c>
      <c r="AB19" s="2" t="str">
        <f t="shared" si="4"/>
        <v>Não se Aplica</v>
      </c>
      <c r="AC19" s="2" t="s">
        <v>10</v>
      </c>
      <c r="AD19" s="2" t="str">
        <f t="shared" si="5"/>
        <v>Não se Aplica</v>
      </c>
      <c r="AE19" s="2" t="s">
        <v>49</v>
      </c>
      <c r="AF19" s="2" t="s">
        <v>178</v>
      </c>
      <c r="AG19" s="9" t="s">
        <v>182</v>
      </c>
      <c r="AH19" t="s">
        <v>28</v>
      </c>
      <c r="AI19" s="5">
        <v>0</v>
      </c>
      <c r="AJ19" s="2" t="s">
        <v>158</v>
      </c>
    </row>
    <row r="20" spans="1:36" s="2" customFormat="1" ht="43.5" x14ac:dyDescent="0.35">
      <c r="A20" s="2" t="s">
        <v>92</v>
      </c>
      <c r="B20" s="2" t="s">
        <v>93</v>
      </c>
      <c r="C20" s="2" t="s">
        <v>12</v>
      </c>
      <c r="D20" s="2" t="s">
        <v>14</v>
      </c>
      <c r="E20" s="2" t="str">
        <f t="shared" si="0"/>
        <v>MAN GLG HIGH YIELD OPPORTUNITIES BRL FIC FIM IE</v>
      </c>
      <c r="F20" s="2" t="str">
        <f t="shared" si="1"/>
        <v>41.594.835/0001-02</v>
      </c>
      <c r="G20" s="2" t="s">
        <v>10</v>
      </c>
      <c r="H20" s="2" t="s">
        <v>10</v>
      </c>
      <c r="I20" s="2" t="s">
        <v>151</v>
      </c>
      <c r="J20" s="2" t="s">
        <v>152</v>
      </c>
      <c r="K20" s="2" t="s">
        <v>153</v>
      </c>
      <c r="L20" s="2" t="s">
        <v>154</v>
      </c>
      <c r="M20" s="2" t="s">
        <v>157</v>
      </c>
      <c r="N20" s="2" t="s">
        <v>28</v>
      </c>
      <c r="O20" s="2" t="s">
        <v>10</v>
      </c>
      <c r="P20" s="3">
        <v>500</v>
      </c>
      <c r="Q20" s="3">
        <v>500</v>
      </c>
      <c r="R20" s="7">
        <v>500</v>
      </c>
      <c r="S20" s="2" t="s">
        <v>163</v>
      </c>
      <c r="T20" s="2" t="s">
        <v>163</v>
      </c>
      <c r="U20" s="2" t="s">
        <v>162</v>
      </c>
      <c r="V20" s="2" t="s">
        <v>10</v>
      </c>
      <c r="W20" s="2" t="s">
        <v>10</v>
      </c>
      <c r="X20" s="2" t="str">
        <f t="shared" si="2"/>
        <v>Não se Aplica</v>
      </c>
      <c r="Y20" s="2" t="s">
        <v>10</v>
      </c>
      <c r="Z20" s="2" t="str">
        <f t="shared" si="3"/>
        <v>Não se Aplica</v>
      </c>
      <c r="AA20" s="2" t="s">
        <v>10</v>
      </c>
      <c r="AB20" s="2" t="str">
        <f t="shared" si="4"/>
        <v>Não se Aplica</v>
      </c>
      <c r="AC20" s="2" t="s">
        <v>10</v>
      </c>
      <c r="AD20" s="2" t="str">
        <f t="shared" si="5"/>
        <v>Não se Aplica</v>
      </c>
      <c r="AE20" s="2" t="s">
        <v>49</v>
      </c>
      <c r="AF20" s="2" t="s">
        <v>178</v>
      </c>
      <c r="AG20" s="9" t="s">
        <v>195</v>
      </c>
      <c r="AH20" t="s">
        <v>28</v>
      </c>
      <c r="AI20" s="6">
        <v>1</v>
      </c>
      <c r="AJ20" s="2" t="s">
        <v>158</v>
      </c>
    </row>
    <row r="21" spans="1:36" s="2" customFormat="1" ht="29" x14ac:dyDescent="0.35">
      <c r="A21" s="2" t="s">
        <v>94</v>
      </c>
      <c r="B21" s="2" t="s">
        <v>95</v>
      </c>
      <c r="C21" s="2" t="s">
        <v>12</v>
      </c>
      <c r="D21" s="2" t="s">
        <v>14</v>
      </c>
      <c r="E21" s="2" t="str">
        <f t="shared" si="0"/>
        <v>MAN GLG HIGH YIELD OPPORTUNITIES USD FIM IE</v>
      </c>
      <c r="F21" s="2" t="str">
        <f t="shared" si="1"/>
        <v>41.594.824/0001-14</v>
      </c>
      <c r="G21" s="2" t="s">
        <v>10</v>
      </c>
      <c r="H21" s="2" t="s">
        <v>10</v>
      </c>
      <c r="I21" s="2" t="s">
        <v>151</v>
      </c>
      <c r="J21" s="2" t="s">
        <v>152</v>
      </c>
      <c r="K21" s="2" t="s">
        <v>153</v>
      </c>
      <c r="L21" s="2" t="s">
        <v>154</v>
      </c>
      <c r="M21" s="2" t="s">
        <v>157</v>
      </c>
      <c r="N21" s="2" t="s">
        <v>28</v>
      </c>
      <c r="O21" s="2" t="s">
        <v>10</v>
      </c>
      <c r="P21" s="3">
        <v>10000</v>
      </c>
      <c r="Q21" s="3">
        <v>10000</v>
      </c>
      <c r="R21" s="7">
        <v>10000</v>
      </c>
      <c r="S21" s="2" t="s">
        <v>163</v>
      </c>
      <c r="T21" s="2" t="s">
        <v>163</v>
      </c>
      <c r="U21" s="2" t="s">
        <v>162</v>
      </c>
      <c r="V21" s="2" t="s">
        <v>10</v>
      </c>
      <c r="W21" s="2" t="s">
        <v>10</v>
      </c>
      <c r="X21" s="2" t="str">
        <f t="shared" si="2"/>
        <v>Não se Aplica</v>
      </c>
      <c r="Y21" s="2" t="s">
        <v>10</v>
      </c>
      <c r="Z21" s="2" t="str">
        <f t="shared" si="3"/>
        <v>Não se Aplica</v>
      </c>
      <c r="AA21" s="2" t="s">
        <v>10</v>
      </c>
      <c r="AB21" s="2" t="str">
        <f t="shared" si="4"/>
        <v>Não se Aplica</v>
      </c>
      <c r="AC21" s="2" t="s">
        <v>10</v>
      </c>
      <c r="AD21" s="2" t="str">
        <f t="shared" si="5"/>
        <v>Não se Aplica</v>
      </c>
      <c r="AE21" s="2" t="s">
        <v>49</v>
      </c>
      <c r="AF21" s="2" t="s">
        <v>178</v>
      </c>
      <c r="AG21" s="9" t="s">
        <v>182</v>
      </c>
      <c r="AH21" t="s">
        <v>28</v>
      </c>
      <c r="AI21" s="5">
        <v>0</v>
      </c>
      <c r="AJ21" s="2" t="s">
        <v>158</v>
      </c>
    </row>
    <row r="22" spans="1:36" s="2" customFormat="1" ht="58" x14ac:dyDescent="0.35">
      <c r="A22" s="2" t="s">
        <v>96</v>
      </c>
      <c r="B22" s="2" t="s">
        <v>97</v>
      </c>
      <c r="C22" s="2" t="s">
        <v>12</v>
      </c>
      <c r="D22" s="2" t="s">
        <v>14</v>
      </c>
      <c r="E22" s="2" t="str">
        <f t="shared" si="0"/>
        <v>MAN GLG HIGH YIELD OPPORTUNITIES USD FIC FIM IE</v>
      </c>
      <c r="F22" s="2" t="str">
        <f t="shared" si="1"/>
        <v>41.594.807/0001-87</v>
      </c>
      <c r="G22" s="2" t="s">
        <v>10</v>
      </c>
      <c r="H22" s="2" t="s">
        <v>10</v>
      </c>
      <c r="I22" s="2" t="s">
        <v>151</v>
      </c>
      <c r="J22" s="2" t="s">
        <v>152</v>
      </c>
      <c r="K22" s="2" t="s">
        <v>153</v>
      </c>
      <c r="L22" s="2" t="s">
        <v>154</v>
      </c>
      <c r="M22" s="2" t="s">
        <v>157</v>
      </c>
      <c r="N22" s="2" t="s">
        <v>28</v>
      </c>
      <c r="O22" s="2" t="s">
        <v>10</v>
      </c>
      <c r="P22" s="3">
        <v>500</v>
      </c>
      <c r="Q22" s="3">
        <v>500</v>
      </c>
      <c r="R22" s="7">
        <v>500</v>
      </c>
      <c r="S22" s="2" t="s">
        <v>163</v>
      </c>
      <c r="T22" s="2" t="s">
        <v>163</v>
      </c>
      <c r="U22" s="2" t="s">
        <v>162</v>
      </c>
      <c r="V22" s="2" t="s">
        <v>10</v>
      </c>
      <c r="W22" s="2" t="s">
        <v>10</v>
      </c>
      <c r="X22" s="2" t="str">
        <f t="shared" si="2"/>
        <v>Não se Aplica</v>
      </c>
      <c r="Y22" s="2" t="s">
        <v>10</v>
      </c>
      <c r="Z22" s="2" t="str">
        <f t="shared" si="3"/>
        <v>Não se Aplica</v>
      </c>
      <c r="AA22" s="2" t="s">
        <v>10</v>
      </c>
      <c r="AB22" s="2" t="str">
        <f t="shared" si="4"/>
        <v>Não se Aplica</v>
      </c>
      <c r="AC22" s="2" t="s">
        <v>10</v>
      </c>
      <c r="AD22" s="2" t="str">
        <f t="shared" si="5"/>
        <v>Não se Aplica</v>
      </c>
      <c r="AE22" s="2" t="s">
        <v>49</v>
      </c>
      <c r="AF22" s="2" t="s">
        <v>178</v>
      </c>
      <c r="AG22" s="9" t="s">
        <v>196</v>
      </c>
      <c r="AH22" t="s">
        <v>28</v>
      </c>
      <c r="AI22" s="6">
        <v>1</v>
      </c>
      <c r="AJ22" s="2" t="s">
        <v>158</v>
      </c>
    </row>
    <row r="23" spans="1:36" s="2" customFormat="1" x14ac:dyDescent="0.35">
      <c r="A23" s="2" t="s">
        <v>98</v>
      </c>
      <c r="B23" s="2" t="s">
        <v>99</v>
      </c>
      <c r="C23" s="2" t="s">
        <v>11</v>
      </c>
      <c r="D23" s="2" t="s">
        <v>14</v>
      </c>
      <c r="E23" s="2" t="str">
        <f t="shared" si="0"/>
        <v>GAMA MAN GLG GLOBAL INVESTMENT GRADE OPPORTUNITIES BRL FIF MULTIMERCADO IE</v>
      </c>
      <c r="F23" s="2" t="str">
        <f t="shared" si="1"/>
        <v>53.814.958/0001-82</v>
      </c>
      <c r="G23" s="2" t="s">
        <v>10</v>
      </c>
      <c r="H23" s="2" t="s">
        <v>10</v>
      </c>
      <c r="I23" s="2" t="s">
        <v>151</v>
      </c>
      <c r="J23" s="2" t="s">
        <v>152</v>
      </c>
      <c r="K23" s="2" t="s">
        <v>155</v>
      </c>
      <c r="L23" s="2" t="s">
        <v>156</v>
      </c>
      <c r="M23" s="2" t="s">
        <v>157</v>
      </c>
      <c r="N23" s="2" t="s">
        <v>28</v>
      </c>
      <c r="O23" s="2" t="s">
        <v>10</v>
      </c>
      <c r="P23" s="3">
        <v>10000</v>
      </c>
      <c r="Q23" s="3">
        <v>10000</v>
      </c>
      <c r="R23" s="7">
        <v>10000</v>
      </c>
      <c r="S23" s="2" t="s">
        <v>163</v>
      </c>
      <c r="T23" s="2" t="s">
        <v>163</v>
      </c>
      <c r="U23" s="2" t="s">
        <v>162</v>
      </c>
      <c r="V23" s="2" t="s">
        <v>10</v>
      </c>
      <c r="W23" s="2" t="s">
        <v>10</v>
      </c>
      <c r="X23" s="2" t="str">
        <f t="shared" si="2"/>
        <v>Não se Aplica</v>
      </c>
      <c r="Y23" s="2" t="s">
        <v>10</v>
      </c>
      <c r="Z23" s="2" t="str">
        <f t="shared" si="3"/>
        <v>Não se Aplica</v>
      </c>
      <c r="AA23" s="2" t="s">
        <v>10</v>
      </c>
      <c r="AB23" s="2" t="str">
        <f t="shared" si="4"/>
        <v>Não se Aplica</v>
      </c>
      <c r="AC23" s="2" t="s">
        <v>10</v>
      </c>
      <c r="AD23" s="2" t="str">
        <f t="shared" si="5"/>
        <v>Não se Aplica</v>
      </c>
      <c r="AE23" s="2" t="s">
        <v>49</v>
      </c>
      <c r="AF23" s="2" t="s">
        <v>179</v>
      </c>
      <c r="AG23" s="9" t="s">
        <v>184</v>
      </c>
      <c r="AH23" t="s">
        <v>28</v>
      </c>
      <c r="AI23" s="5">
        <v>0</v>
      </c>
      <c r="AJ23" s="2" t="s">
        <v>158</v>
      </c>
    </row>
    <row r="24" spans="1:36" s="2" customFormat="1" x14ac:dyDescent="0.35">
      <c r="A24" s="2" t="s">
        <v>100</v>
      </c>
      <c r="B24" s="2" t="s">
        <v>101</v>
      </c>
      <c r="C24" s="2" t="s">
        <v>11</v>
      </c>
      <c r="D24" s="2" t="s">
        <v>14</v>
      </c>
      <c r="E24" s="2" t="str">
        <f t="shared" si="0"/>
        <v>GAMA MAN GLG GLOBAL INVESTMENT GRADE OPPORTUNITIES BRL FIC FIF MULTIMERCADO IE</v>
      </c>
      <c r="F24" s="2" t="str">
        <f t="shared" si="1"/>
        <v>55.382.237/0001-76</v>
      </c>
      <c r="G24" s="2" t="s">
        <v>10</v>
      </c>
      <c r="H24" s="2" t="s">
        <v>10</v>
      </c>
      <c r="I24" s="2" t="s">
        <v>151</v>
      </c>
      <c r="J24" s="2" t="s">
        <v>152</v>
      </c>
      <c r="K24" s="2" t="s">
        <v>155</v>
      </c>
      <c r="L24" s="2" t="s">
        <v>156</v>
      </c>
      <c r="M24" s="2" t="s">
        <v>157</v>
      </c>
      <c r="N24" s="2" t="s">
        <v>28</v>
      </c>
      <c r="O24" s="2" t="s">
        <v>10</v>
      </c>
      <c r="P24" s="3">
        <v>500</v>
      </c>
      <c r="Q24" s="3">
        <v>500</v>
      </c>
      <c r="R24" s="7">
        <v>500</v>
      </c>
      <c r="S24" s="2" t="s">
        <v>163</v>
      </c>
      <c r="T24" s="2" t="s">
        <v>163</v>
      </c>
      <c r="U24" s="2" t="s">
        <v>162</v>
      </c>
      <c r="V24" s="2" t="s">
        <v>10</v>
      </c>
      <c r="W24" s="2" t="s">
        <v>10</v>
      </c>
      <c r="X24" s="2" t="str">
        <f t="shared" si="2"/>
        <v>Não se Aplica</v>
      </c>
      <c r="Y24" s="2" t="s">
        <v>10</v>
      </c>
      <c r="Z24" s="2" t="str">
        <f t="shared" si="3"/>
        <v>Não se Aplica</v>
      </c>
      <c r="AA24" s="2" t="s">
        <v>10</v>
      </c>
      <c r="AB24" s="2" t="str">
        <f t="shared" si="4"/>
        <v>Não se Aplica</v>
      </c>
      <c r="AC24" s="2" t="s">
        <v>10</v>
      </c>
      <c r="AD24" s="2" t="str">
        <f t="shared" si="5"/>
        <v>Não se Aplica</v>
      </c>
      <c r="AE24" s="2" t="s">
        <v>49</v>
      </c>
      <c r="AF24" s="2" t="s">
        <v>179</v>
      </c>
      <c r="AG24" s="9" t="s">
        <v>184</v>
      </c>
      <c r="AH24" t="s">
        <v>28</v>
      </c>
      <c r="AI24" s="6">
        <v>0.9</v>
      </c>
      <c r="AJ24" s="2" t="s">
        <v>158</v>
      </c>
    </row>
    <row r="25" spans="1:36" s="2" customFormat="1" ht="58" x14ac:dyDescent="0.35">
      <c r="A25" s="2" t="s">
        <v>102</v>
      </c>
      <c r="B25" s="2" t="s">
        <v>103</v>
      </c>
      <c r="C25" s="2" t="s">
        <v>12</v>
      </c>
      <c r="D25" s="2" t="s">
        <v>14</v>
      </c>
      <c r="E25" s="2" t="str">
        <f t="shared" si="0"/>
        <v>OAKTREE GLOBAL CREDIT USD FIM IE</v>
      </c>
      <c r="F25" s="2" t="str">
        <f t="shared" si="1"/>
        <v>38.281.496/0001-91</v>
      </c>
      <c r="G25" s="2" t="s">
        <v>10</v>
      </c>
      <c r="H25" s="2" t="s">
        <v>10</v>
      </c>
      <c r="I25" s="2" t="s">
        <v>151</v>
      </c>
      <c r="J25" s="2" t="s">
        <v>152</v>
      </c>
      <c r="K25" s="2" t="s">
        <v>155</v>
      </c>
      <c r="L25" s="2" t="s">
        <v>156</v>
      </c>
      <c r="M25" s="2" t="s">
        <v>157</v>
      </c>
      <c r="N25" s="2" t="s">
        <v>28</v>
      </c>
      <c r="O25" s="2" t="s">
        <v>10</v>
      </c>
      <c r="P25" s="3">
        <v>250000</v>
      </c>
      <c r="Q25" s="3">
        <v>10000</v>
      </c>
      <c r="R25" s="7">
        <v>250000</v>
      </c>
      <c r="S25" s="2" t="s">
        <v>163</v>
      </c>
      <c r="T25" s="2" t="s">
        <v>165</v>
      </c>
      <c r="U25" s="2" t="s">
        <v>166</v>
      </c>
      <c r="V25" s="2" t="s">
        <v>10</v>
      </c>
      <c r="W25" s="2" t="s">
        <v>10</v>
      </c>
      <c r="X25" s="2" t="str">
        <f t="shared" si="2"/>
        <v>Não se Aplica</v>
      </c>
      <c r="Y25" s="2" t="s">
        <v>10</v>
      </c>
      <c r="Z25" s="2" t="str">
        <f t="shared" si="3"/>
        <v>Não se Aplica</v>
      </c>
      <c r="AA25" s="2" t="s">
        <v>10</v>
      </c>
      <c r="AB25" s="2" t="str">
        <f t="shared" si="4"/>
        <v>Não se Aplica</v>
      </c>
      <c r="AC25" s="2" t="s">
        <v>10</v>
      </c>
      <c r="AD25" s="2" t="str">
        <f t="shared" si="5"/>
        <v>Não se Aplica</v>
      </c>
      <c r="AE25" s="2" t="s">
        <v>49</v>
      </c>
      <c r="AF25" s="2" t="s">
        <v>179</v>
      </c>
      <c r="AG25" s="9" t="s">
        <v>205</v>
      </c>
      <c r="AH25" t="s">
        <v>28</v>
      </c>
      <c r="AI25" s="5">
        <v>0</v>
      </c>
      <c r="AJ25" s="2" t="s">
        <v>158</v>
      </c>
    </row>
    <row r="26" spans="1:36" s="2" customFormat="1" ht="29" x14ac:dyDescent="0.35">
      <c r="A26" s="2" t="s">
        <v>104</v>
      </c>
      <c r="B26" s="2" t="s">
        <v>105</v>
      </c>
      <c r="C26" s="2" t="s">
        <v>12</v>
      </c>
      <c r="D26" s="2" t="s">
        <v>14</v>
      </c>
      <c r="E26" s="2" t="str">
        <f t="shared" si="0"/>
        <v>OAKTREE GLOBAL CREDIT USD ADVISORY FIC FIM IE</v>
      </c>
      <c r="F26" s="2" t="str">
        <f t="shared" si="1"/>
        <v xml:space="preserve">38.281.467/0001-20 </v>
      </c>
      <c r="G26" s="2" t="s">
        <v>10</v>
      </c>
      <c r="H26" s="2" t="s">
        <v>10</v>
      </c>
      <c r="I26" s="2" t="s">
        <v>151</v>
      </c>
      <c r="J26" s="2" t="s">
        <v>152</v>
      </c>
      <c r="K26" s="2" t="s">
        <v>155</v>
      </c>
      <c r="L26" s="2" t="s">
        <v>156</v>
      </c>
      <c r="M26" s="2" t="s">
        <v>157</v>
      </c>
      <c r="N26" s="2" t="s">
        <v>28</v>
      </c>
      <c r="O26" s="2" t="s">
        <v>10</v>
      </c>
      <c r="P26" s="3">
        <v>500</v>
      </c>
      <c r="Q26" s="3">
        <v>500</v>
      </c>
      <c r="R26" s="7">
        <v>500</v>
      </c>
      <c r="S26" s="2" t="s">
        <v>163</v>
      </c>
      <c r="T26" s="2" t="s">
        <v>165</v>
      </c>
      <c r="U26" s="2" t="s">
        <v>166</v>
      </c>
      <c r="V26" s="2" t="s">
        <v>10</v>
      </c>
      <c r="W26" s="2" t="s">
        <v>10</v>
      </c>
      <c r="X26" s="2" t="str">
        <f t="shared" si="2"/>
        <v>Não se Aplica</v>
      </c>
      <c r="Y26" s="2" t="s">
        <v>10</v>
      </c>
      <c r="Z26" s="2" t="str">
        <f t="shared" si="3"/>
        <v>Não se Aplica</v>
      </c>
      <c r="AA26" s="2" t="s">
        <v>10</v>
      </c>
      <c r="AB26" s="2" t="str">
        <f t="shared" si="4"/>
        <v>Não se Aplica</v>
      </c>
      <c r="AC26" s="2" t="s">
        <v>10</v>
      </c>
      <c r="AD26" s="2" t="str">
        <f t="shared" si="5"/>
        <v>Não se Aplica</v>
      </c>
      <c r="AE26" s="2" t="s">
        <v>49</v>
      </c>
      <c r="AF26" s="2" t="s">
        <v>179</v>
      </c>
      <c r="AG26" s="9" t="s">
        <v>192</v>
      </c>
      <c r="AH26" t="s">
        <v>28</v>
      </c>
      <c r="AI26" s="6">
        <v>1</v>
      </c>
      <c r="AJ26" s="2" t="s">
        <v>158</v>
      </c>
    </row>
    <row r="27" spans="1:36" s="2" customFormat="1" ht="101.5" x14ac:dyDescent="0.35">
      <c r="A27" s="2" t="s">
        <v>106</v>
      </c>
      <c r="B27" s="2" t="s">
        <v>107</v>
      </c>
      <c r="C27" s="2" t="s">
        <v>12</v>
      </c>
      <c r="D27" s="2" t="s">
        <v>14</v>
      </c>
      <c r="E27" s="2" t="str">
        <f t="shared" si="0"/>
        <v>OAKTREE GLOBAL CREDIT USD FIC FIM IE</v>
      </c>
      <c r="F27" s="2" t="str">
        <f t="shared" si="1"/>
        <v>40.660.810/0001-99</v>
      </c>
      <c r="G27" s="2" t="s">
        <v>10</v>
      </c>
      <c r="H27" s="2" t="s">
        <v>10</v>
      </c>
      <c r="I27" s="2" t="s">
        <v>151</v>
      </c>
      <c r="J27" s="2" t="s">
        <v>152</v>
      </c>
      <c r="K27" s="2" t="s">
        <v>155</v>
      </c>
      <c r="L27" s="2" t="s">
        <v>156</v>
      </c>
      <c r="M27" s="2" t="s">
        <v>157</v>
      </c>
      <c r="N27" s="2" t="s">
        <v>28</v>
      </c>
      <c r="O27" s="2" t="s">
        <v>10</v>
      </c>
      <c r="P27" s="3">
        <v>500</v>
      </c>
      <c r="Q27" s="3">
        <v>500</v>
      </c>
      <c r="R27" s="7">
        <v>500</v>
      </c>
      <c r="S27" s="2" t="s">
        <v>163</v>
      </c>
      <c r="T27" s="2" t="s">
        <v>165</v>
      </c>
      <c r="U27" s="2" t="s">
        <v>166</v>
      </c>
      <c r="V27" s="2" t="s">
        <v>10</v>
      </c>
      <c r="W27" s="2" t="s">
        <v>10</v>
      </c>
      <c r="X27" s="2" t="str">
        <f t="shared" si="2"/>
        <v>Não se Aplica</v>
      </c>
      <c r="Y27" s="2" t="s">
        <v>10</v>
      </c>
      <c r="Z27" s="2" t="str">
        <f t="shared" si="3"/>
        <v>Não se Aplica</v>
      </c>
      <c r="AA27" s="2" t="s">
        <v>10</v>
      </c>
      <c r="AB27" s="2" t="str">
        <f t="shared" si="4"/>
        <v>Não se Aplica</v>
      </c>
      <c r="AC27" s="2" t="s">
        <v>10</v>
      </c>
      <c r="AD27" s="2" t="str">
        <f t="shared" si="5"/>
        <v>Não se Aplica</v>
      </c>
      <c r="AE27" s="2" t="s">
        <v>49</v>
      </c>
      <c r="AF27" s="2" t="s">
        <v>179</v>
      </c>
      <c r="AG27" s="9" t="s">
        <v>200</v>
      </c>
      <c r="AH27" t="s">
        <v>28</v>
      </c>
      <c r="AI27" s="6">
        <v>1</v>
      </c>
      <c r="AJ27" s="2" t="s">
        <v>158</v>
      </c>
    </row>
    <row r="28" spans="1:36" s="2" customFormat="1" ht="87" x14ac:dyDescent="0.35">
      <c r="A28" s="2" t="s">
        <v>108</v>
      </c>
      <c r="B28" s="2" t="s">
        <v>109</v>
      </c>
      <c r="C28" s="2" t="s">
        <v>12</v>
      </c>
      <c r="D28" s="2" t="s">
        <v>14</v>
      </c>
      <c r="E28" s="2" t="str">
        <f t="shared" si="0"/>
        <v>OAKTREE GLOBAL CREDIT BRL FIM IE</v>
      </c>
      <c r="F28" s="2" t="str">
        <f t="shared" si="1"/>
        <v>29.363.886/0001-10</v>
      </c>
      <c r="G28" s="2" t="s">
        <v>10</v>
      </c>
      <c r="H28" s="2" t="s">
        <v>10</v>
      </c>
      <c r="I28" s="2" t="s">
        <v>151</v>
      </c>
      <c r="J28" s="2" t="s">
        <v>152</v>
      </c>
      <c r="K28" s="2" t="s">
        <v>155</v>
      </c>
      <c r="L28" s="2" t="s">
        <v>156</v>
      </c>
      <c r="M28" s="2" t="s">
        <v>157</v>
      </c>
      <c r="N28" s="2" t="s">
        <v>28</v>
      </c>
      <c r="O28" s="2" t="s">
        <v>10</v>
      </c>
      <c r="P28" s="3">
        <v>250000</v>
      </c>
      <c r="Q28" s="3">
        <v>10000</v>
      </c>
      <c r="R28" s="7">
        <v>250000</v>
      </c>
      <c r="S28" s="2" t="s">
        <v>163</v>
      </c>
      <c r="T28" s="2" t="s">
        <v>165</v>
      </c>
      <c r="U28" s="2" t="s">
        <v>166</v>
      </c>
      <c r="V28" s="2" t="s">
        <v>10</v>
      </c>
      <c r="W28" s="2" t="s">
        <v>10</v>
      </c>
      <c r="X28" s="2" t="str">
        <f t="shared" si="2"/>
        <v>Não se Aplica</v>
      </c>
      <c r="Y28" s="2" t="s">
        <v>10</v>
      </c>
      <c r="Z28" s="2" t="str">
        <f t="shared" si="3"/>
        <v>Não se Aplica</v>
      </c>
      <c r="AA28" s="2" t="s">
        <v>10</v>
      </c>
      <c r="AB28" s="2" t="str">
        <f t="shared" si="4"/>
        <v>Não se Aplica</v>
      </c>
      <c r="AC28" s="2" t="s">
        <v>10</v>
      </c>
      <c r="AD28" s="2" t="str">
        <f t="shared" si="5"/>
        <v>Não se Aplica</v>
      </c>
      <c r="AE28" s="2" t="s">
        <v>49</v>
      </c>
      <c r="AF28" s="2" t="s">
        <v>179</v>
      </c>
      <c r="AG28" s="9" t="s">
        <v>206</v>
      </c>
      <c r="AH28" t="s">
        <v>28</v>
      </c>
      <c r="AI28" s="5">
        <v>0</v>
      </c>
      <c r="AJ28" s="2" t="s">
        <v>158</v>
      </c>
    </row>
    <row r="29" spans="1:36" s="2" customFormat="1" ht="174" x14ac:dyDescent="0.35">
      <c r="A29" s="2" t="s">
        <v>110</v>
      </c>
      <c r="B29" s="2" t="s">
        <v>111</v>
      </c>
      <c r="C29" s="2" t="s">
        <v>12</v>
      </c>
      <c r="D29" s="2" t="s">
        <v>14</v>
      </c>
      <c r="E29" s="2" t="str">
        <f t="shared" si="0"/>
        <v>OAKTREE GLOBAL CREDIT BRL FIC FIM IE</v>
      </c>
      <c r="F29" s="2" t="str">
        <f t="shared" si="1"/>
        <v>29.853.005/0001-49</v>
      </c>
      <c r="G29" s="2" t="s">
        <v>10</v>
      </c>
      <c r="H29" s="2" t="s">
        <v>10</v>
      </c>
      <c r="I29" s="2" t="s">
        <v>151</v>
      </c>
      <c r="J29" s="2" t="s">
        <v>152</v>
      </c>
      <c r="K29" s="2" t="s">
        <v>155</v>
      </c>
      <c r="L29" s="2" t="s">
        <v>156</v>
      </c>
      <c r="M29" s="2" t="s">
        <v>157</v>
      </c>
      <c r="N29" s="2" t="s">
        <v>28</v>
      </c>
      <c r="O29" s="2" t="s">
        <v>10</v>
      </c>
      <c r="P29" s="3">
        <v>500</v>
      </c>
      <c r="Q29" s="3">
        <v>500</v>
      </c>
      <c r="R29" s="7">
        <v>500</v>
      </c>
      <c r="S29" s="2" t="s">
        <v>163</v>
      </c>
      <c r="T29" s="2" t="s">
        <v>165</v>
      </c>
      <c r="U29" s="2" t="s">
        <v>166</v>
      </c>
      <c r="V29" s="2" t="s">
        <v>10</v>
      </c>
      <c r="W29" s="2" t="s">
        <v>10</v>
      </c>
      <c r="X29" s="2" t="str">
        <f t="shared" si="2"/>
        <v>Não se Aplica</v>
      </c>
      <c r="Y29" s="2" t="s">
        <v>10</v>
      </c>
      <c r="Z29" s="2" t="str">
        <f t="shared" si="3"/>
        <v>Não se Aplica</v>
      </c>
      <c r="AA29" s="2" t="s">
        <v>10</v>
      </c>
      <c r="AB29" s="2" t="str">
        <f t="shared" si="4"/>
        <v>Não se Aplica</v>
      </c>
      <c r="AC29" s="2" t="s">
        <v>10</v>
      </c>
      <c r="AD29" s="2" t="str">
        <f t="shared" si="5"/>
        <v>Não se Aplica</v>
      </c>
      <c r="AE29" s="2" t="s">
        <v>49</v>
      </c>
      <c r="AF29" s="2" t="s">
        <v>179</v>
      </c>
      <c r="AG29" s="9" t="s">
        <v>201</v>
      </c>
      <c r="AH29" t="s">
        <v>28</v>
      </c>
      <c r="AI29" s="6">
        <v>1</v>
      </c>
      <c r="AJ29" s="2" t="s">
        <v>158</v>
      </c>
    </row>
    <row r="30" spans="1:36" s="2" customFormat="1" ht="29" x14ac:dyDescent="0.35">
      <c r="A30" s="2" t="s">
        <v>112</v>
      </c>
      <c r="B30" s="2" t="s">
        <v>113</v>
      </c>
      <c r="C30" s="2" t="s">
        <v>12</v>
      </c>
      <c r="D30" s="2" t="s">
        <v>14</v>
      </c>
      <c r="E30" s="2" t="str">
        <f t="shared" si="0"/>
        <v>ACADIAN SUSTAINABLE CHINA A SHARES RMB FIA IE</v>
      </c>
      <c r="F30" s="2" t="str">
        <f t="shared" si="1"/>
        <v>38.032.334/0001-10</v>
      </c>
      <c r="G30" s="2" t="s">
        <v>10</v>
      </c>
      <c r="H30" s="2" t="s">
        <v>10</v>
      </c>
      <c r="I30" s="2" t="s">
        <v>151</v>
      </c>
      <c r="J30" s="2" t="s">
        <v>152</v>
      </c>
      <c r="K30" s="2" t="s">
        <v>153</v>
      </c>
      <c r="L30" s="2" t="s">
        <v>154</v>
      </c>
      <c r="M30" s="2" t="s">
        <v>157</v>
      </c>
      <c r="N30" s="2" t="s">
        <v>28</v>
      </c>
      <c r="O30" s="2" t="s">
        <v>10</v>
      </c>
      <c r="P30" s="3">
        <v>250000</v>
      </c>
      <c r="Q30" s="3">
        <v>1000</v>
      </c>
      <c r="R30" s="7">
        <v>1000</v>
      </c>
      <c r="S30" s="2" t="s">
        <v>163</v>
      </c>
      <c r="T30" s="2" t="s">
        <v>163</v>
      </c>
      <c r="U30" s="2" t="s">
        <v>166</v>
      </c>
      <c r="V30" s="2" t="s">
        <v>10</v>
      </c>
      <c r="W30" s="2" t="s">
        <v>10</v>
      </c>
      <c r="X30" s="2" t="str">
        <f t="shared" si="2"/>
        <v>Não se Aplica</v>
      </c>
      <c r="Y30" s="2" t="s">
        <v>10</v>
      </c>
      <c r="Z30" s="2" t="str">
        <f t="shared" si="3"/>
        <v>Não se Aplica</v>
      </c>
      <c r="AA30" s="2" t="s">
        <v>10</v>
      </c>
      <c r="AB30" s="2" t="str">
        <f t="shared" si="4"/>
        <v>Não se Aplica</v>
      </c>
      <c r="AC30" s="2" t="s">
        <v>10</v>
      </c>
      <c r="AD30" s="2" t="str">
        <f t="shared" si="5"/>
        <v>Não se Aplica</v>
      </c>
      <c r="AE30" s="2" t="s">
        <v>49</v>
      </c>
      <c r="AF30" s="2" t="s">
        <v>178</v>
      </c>
      <c r="AG30" s="9" t="s">
        <v>182</v>
      </c>
      <c r="AH30" t="s">
        <v>28</v>
      </c>
      <c r="AI30" s="5">
        <v>0</v>
      </c>
      <c r="AJ30" s="2" t="s">
        <v>158</v>
      </c>
    </row>
    <row r="31" spans="1:36" s="2" customFormat="1" ht="87" x14ac:dyDescent="0.35">
      <c r="A31" s="2" t="s">
        <v>114</v>
      </c>
      <c r="B31" s="2" t="s">
        <v>115</v>
      </c>
      <c r="C31" s="2" t="s">
        <v>12</v>
      </c>
      <c r="D31" s="2" t="s">
        <v>14</v>
      </c>
      <c r="E31" s="2" t="str">
        <f t="shared" si="0"/>
        <v>ACADIAN SUSTAINABLE CHINA A SHARES RMB FIC FIA IE</v>
      </c>
      <c r="F31" s="2" t="str">
        <f t="shared" si="1"/>
        <v>36.318.507/0001-35</v>
      </c>
      <c r="G31" s="2" t="s">
        <v>10</v>
      </c>
      <c r="H31" s="2" t="s">
        <v>10</v>
      </c>
      <c r="I31" s="2" t="s">
        <v>151</v>
      </c>
      <c r="J31" s="2" t="s">
        <v>152</v>
      </c>
      <c r="K31" s="2" t="s">
        <v>153</v>
      </c>
      <c r="L31" s="2" t="s">
        <v>154</v>
      </c>
      <c r="M31" s="2" t="s">
        <v>157</v>
      </c>
      <c r="N31" s="2" t="s">
        <v>28</v>
      </c>
      <c r="O31" s="2" t="s">
        <v>10</v>
      </c>
      <c r="P31" s="3">
        <v>500</v>
      </c>
      <c r="Q31" s="3">
        <v>500</v>
      </c>
      <c r="R31" s="7">
        <v>500</v>
      </c>
      <c r="S31" s="2" t="s">
        <v>163</v>
      </c>
      <c r="T31" s="2" t="s">
        <v>163</v>
      </c>
      <c r="U31" s="2" t="s">
        <v>166</v>
      </c>
      <c r="V31" s="2" t="s">
        <v>10</v>
      </c>
      <c r="W31" s="2" t="s">
        <v>10</v>
      </c>
      <c r="X31" s="2" t="str">
        <f t="shared" si="2"/>
        <v>Não se Aplica</v>
      </c>
      <c r="Y31" s="2" t="s">
        <v>10</v>
      </c>
      <c r="Z31" s="2" t="str">
        <f t="shared" si="3"/>
        <v>Não se Aplica</v>
      </c>
      <c r="AA31" s="2" t="s">
        <v>10</v>
      </c>
      <c r="AB31" s="2" t="str">
        <f t="shared" si="4"/>
        <v>Não se Aplica</v>
      </c>
      <c r="AC31" s="2" t="s">
        <v>10</v>
      </c>
      <c r="AD31" s="2" t="str">
        <f t="shared" si="5"/>
        <v>Não se Aplica</v>
      </c>
      <c r="AE31" s="2" t="s">
        <v>49</v>
      </c>
      <c r="AF31" s="2" t="s">
        <v>178</v>
      </c>
      <c r="AG31" s="9" t="s">
        <v>203</v>
      </c>
      <c r="AH31" t="s">
        <v>28</v>
      </c>
      <c r="AI31" s="6">
        <v>1</v>
      </c>
      <c r="AJ31" s="2" t="s">
        <v>158</v>
      </c>
    </row>
    <row r="32" spans="1:36" s="2" customFormat="1" ht="29" x14ac:dyDescent="0.35">
      <c r="A32" s="2" t="s">
        <v>116</v>
      </c>
      <c r="B32" s="2" t="s">
        <v>117</v>
      </c>
      <c r="C32" s="2" t="s">
        <v>12</v>
      </c>
      <c r="D32" s="2" t="s">
        <v>14</v>
      </c>
      <c r="E32" s="2" t="str">
        <f t="shared" si="0"/>
        <v>ACADIAN GLOBAL MANAGED VOLATILITY EQUITY USD FIA IE</v>
      </c>
      <c r="F32" s="2" t="str">
        <f t="shared" si="1"/>
        <v>23.966.345/0001-08</v>
      </c>
      <c r="G32" s="2" t="s">
        <v>10</v>
      </c>
      <c r="H32" s="2" t="s">
        <v>10</v>
      </c>
      <c r="I32" s="2" t="s">
        <v>151</v>
      </c>
      <c r="J32" s="2" t="s">
        <v>152</v>
      </c>
      <c r="K32" s="2" t="s">
        <v>153</v>
      </c>
      <c r="L32" s="2" t="s">
        <v>154</v>
      </c>
      <c r="M32" s="2" t="s">
        <v>157</v>
      </c>
      <c r="N32" s="2" t="s">
        <v>28</v>
      </c>
      <c r="O32" s="2" t="s">
        <v>10</v>
      </c>
      <c r="P32" s="3">
        <v>100000</v>
      </c>
      <c r="Q32" s="3">
        <v>10000</v>
      </c>
      <c r="R32" s="7">
        <v>100000</v>
      </c>
      <c r="S32" s="2" t="s">
        <v>163</v>
      </c>
      <c r="T32" s="2" t="s">
        <v>163</v>
      </c>
      <c r="U32" s="2" t="s">
        <v>164</v>
      </c>
      <c r="V32" s="2" t="s">
        <v>10</v>
      </c>
      <c r="W32" s="2" t="s">
        <v>10</v>
      </c>
      <c r="X32" s="2" t="str">
        <f t="shared" si="2"/>
        <v>Não se Aplica</v>
      </c>
      <c r="Y32" s="2" t="s">
        <v>10</v>
      </c>
      <c r="Z32" s="2" t="str">
        <f t="shared" si="3"/>
        <v>Não se Aplica</v>
      </c>
      <c r="AA32" s="2" t="s">
        <v>10</v>
      </c>
      <c r="AB32" s="2" t="str">
        <f t="shared" si="4"/>
        <v>Não se Aplica</v>
      </c>
      <c r="AC32" s="2" t="s">
        <v>10</v>
      </c>
      <c r="AD32" s="2" t="str">
        <f t="shared" si="5"/>
        <v>Não se Aplica</v>
      </c>
      <c r="AE32" s="2" t="s">
        <v>49</v>
      </c>
      <c r="AF32" s="2" t="s">
        <v>178</v>
      </c>
      <c r="AG32" s="9" t="s">
        <v>182</v>
      </c>
      <c r="AH32" t="s">
        <v>28</v>
      </c>
      <c r="AI32" s="5">
        <v>0</v>
      </c>
      <c r="AJ32" s="2" t="s">
        <v>158</v>
      </c>
    </row>
    <row r="33" spans="1:36" s="2" customFormat="1" ht="116" x14ac:dyDescent="0.35">
      <c r="A33" s="2" t="s">
        <v>118</v>
      </c>
      <c r="B33" s="2" t="s">
        <v>119</v>
      </c>
      <c r="C33" s="2" t="s">
        <v>12</v>
      </c>
      <c r="D33" s="2" t="s">
        <v>14</v>
      </c>
      <c r="E33" s="2" t="str">
        <f t="shared" si="0"/>
        <v>ACADIAN GLOBAL MANAGED VOLATILITY EQUITY USD FIC FIA IE</v>
      </c>
      <c r="F33" s="2" t="str">
        <f t="shared" si="1"/>
        <v>25.306.476/0001-86</v>
      </c>
      <c r="G33" s="2" t="s">
        <v>10</v>
      </c>
      <c r="H33" s="2" t="s">
        <v>10</v>
      </c>
      <c r="I33" s="2" t="s">
        <v>151</v>
      </c>
      <c r="J33" s="2" t="s">
        <v>152</v>
      </c>
      <c r="K33" s="2" t="s">
        <v>153</v>
      </c>
      <c r="L33" s="2" t="s">
        <v>154</v>
      </c>
      <c r="M33" s="2" t="s">
        <v>157</v>
      </c>
      <c r="N33" s="2" t="s">
        <v>28</v>
      </c>
      <c r="O33" s="2" t="s">
        <v>10</v>
      </c>
      <c r="P33" s="3">
        <v>500</v>
      </c>
      <c r="Q33" s="3">
        <v>500</v>
      </c>
      <c r="R33" s="7">
        <v>500</v>
      </c>
      <c r="S33" s="2" t="s">
        <v>163</v>
      </c>
      <c r="T33" s="2" t="s">
        <v>163</v>
      </c>
      <c r="U33" s="2" t="s">
        <v>164</v>
      </c>
      <c r="V33" s="2" t="s">
        <v>10</v>
      </c>
      <c r="W33" s="2" t="s">
        <v>10</v>
      </c>
      <c r="X33" s="2" t="str">
        <f t="shared" si="2"/>
        <v>Não se Aplica</v>
      </c>
      <c r="Y33" s="2" t="s">
        <v>10</v>
      </c>
      <c r="Z33" s="2" t="str">
        <f t="shared" si="3"/>
        <v>Não se Aplica</v>
      </c>
      <c r="AA33" s="2" t="s">
        <v>10</v>
      </c>
      <c r="AB33" s="2" t="str">
        <f t="shared" si="4"/>
        <v>Não se Aplica</v>
      </c>
      <c r="AC33" s="2" t="s">
        <v>10</v>
      </c>
      <c r="AD33" s="2" t="str">
        <f t="shared" si="5"/>
        <v>Não se Aplica</v>
      </c>
      <c r="AE33" s="2" t="s">
        <v>49</v>
      </c>
      <c r="AF33" s="2" t="s">
        <v>178</v>
      </c>
      <c r="AG33" s="9" t="s">
        <v>204</v>
      </c>
      <c r="AH33" t="s">
        <v>28</v>
      </c>
      <c r="AI33" s="6">
        <v>1</v>
      </c>
      <c r="AJ33" s="2" t="s">
        <v>158</v>
      </c>
    </row>
    <row r="34" spans="1:36" s="2" customFormat="1" x14ac:dyDescent="0.35">
      <c r="A34" s="2" t="s">
        <v>120</v>
      </c>
      <c r="B34" s="2" t="s">
        <v>121</v>
      </c>
      <c r="C34" s="2" t="s">
        <v>12</v>
      </c>
      <c r="D34" s="2" t="s">
        <v>14</v>
      </c>
      <c r="E34" s="2" t="str">
        <f t="shared" si="0"/>
        <v>GAMA HMC BDC INCOME USD FIA IE</v>
      </c>
      <c r="F34" s="2" t="str">
        <f t="shared" si="1"/>
        <v>41.888.381/0001-74</v>
      </c>
      <c r="G34" s="2" t="s">
        <v>10</v>
      </c>
      <c r="H34" s="2" t="s">
        <v>10</v>
      </c>
      <c r="I34" s="2" t="s">
        <v>151</v>
      </c>
      <c r="J34" s="2" t="s">
        <v>152</v>
      </c>
      <c r="K34" s="2" t="s">
        <v>153</v>
      </c>
      <c r="L34" s="2" t="s">
        <v>154</v>
      </c>
      <c r="M34" s="2" t="s">
        <v>157</v>
      </c>
      <c r="N34" s="2" t="s">
        <v>28</v>
      </c>
      <c r="O34" s="2" t="s">
        <v>10</v>
      </c>
      <c r="P34" s="3">
        <v>5000</v>
      </c>
      <c r="Q34" s="3">
        <v>1000</v>
      </c>
      <c r="R34" s="7">
        <v>1000</v>
      </c>
      <c r="S34" s="2" t="s">
        <v>160</v>
      </c>
      <c r="T34" s="2" t="s">
        <v>160</v>
      </c>
      <c r="U34" s="2" t="s">
        <v>164</v>
      </c>
      <c r="V34" s="2" t="s">
        <v>10</v>
      </c>
      <c r="W34" s="2" t="s">
        <v>10</v>
      </c>
      <c r="X34" s="2" t="str">
        <f t="shared" si="2"/>
        <v>Não se Aplica</v>
      </c>
      <c r="Y34" s="2" t="s">
        <v>10</v>
      </c>
      <c r="Z34" s="2" t="str">
        <f t="shared" si="3"/>
        <v>Não se Aplica</v>
      </c>
      <c r="AA34" s="2" t="s">
        <v>10</v>
      </c>
      <c r="AB34" s="2" t="str">
        <f t="shared" si="4"/>
        <v>Não se Aplica</v>
      </c>
      <c r="AC34" s="2" t="s">
        <v>10</v>
      </c>
      <c r="AD34" s="2" t="str">
        <f t="shared" si="5"/>
        <v>Não se Aplica</v>
      </c>
      <c r="AE34" s="2" t="s">
        <v>49</v>
      </c>
      <c r="AF34" s="2" t="s">
        <v>178</v>
      </c>
      <c r="AG34" s="9" t="s">
        <v>184</v>
      </c>
      <c r="AH34" t="s">
        <v>28</v>
      </c>
      <c r="AI34" s="5">
        <v>0</v>
      </c>
      <c r="AJ34" s="2" t="s">
        <v>158</v>
      </c>
    </row>
    <row r="35" spans="1:36" s="2" customFormat="1" x14ac:dyDescent="0.35">
      <c r="A35" s="2" t="s">
        <v>122</v>
      </c>
      <c r="B35" s="2" t="s">
        <v>123</v>
      </c>
      <c r="C35" s="2" t="s">
        <v>11</v>
      </c>
      <c r="D35" s="2" t="s">
        <v>14</v>
      </c>
      <c r="E35" s="2" t="str">
        <f t="shared" si="0"/>
        <v>GAMA LORD ABBETT HIGH INCOME BRL FIM IE</v>
      </c>
      <c r="F35" s="2" t="str">
        <f t="shared" si="1"/>
        <v>45.683.294/0001-31</v>
      </c>
      <c r="G35" s="2" t="s">
        <v>10</v>
      </c>
      <c r="H35" s="2" t="s">
        <v>10</v>
      </c>
      <c r="I35" s="2" t="s">
        <v>151</v>
      </c>
      <c r="J35" s="2" t="s">
        <v>152</v>
      </c>
      <c r="K35" s="2" t="s">
        <v>153</v>
      </c>
      <c r="L35" s="2" t="s">
        <v>154</v>
      </c>
      <c r="M35" s="2" t="s">
        <v>157</v>
      </c>
      <c r="N35" s="2" t="s">
        <v>28</v>
      </c>
      <c r="O35" s="2" t="s">
        <v>10</v>
      </c>
      <c r="P35" s="3">
        <v>500</v>
      </c>
      <c r="Q35" s="3">
        <v>500</v>
      </c>
      <c r="R35" s="7">
        <v>500</v>
      </c>
      <c r="S35" s="2" t="s">
        <v>163</v>
      </c>
      <c r="T35" s="2" t="s">
        <v>163</v>
      </c>
      <c r="U35" s="2" t="s">
        <v>162</v>
      </c>
      <c r="V35" s="2" t="s">
        <v>10</v>
      </c>
      <c r="W35" s="2" t="s">
        <v>10</v>
      </c>
      <c r="X35" s="2" t="str">
        <f t="shared" si="2"/>
        <v>Não se Aplica</v>
      </c>
      <c r="Y35" s="2" t="s">
        <v>10</v>
      </c>
      <c r="Z35" s="2" t="str">
        <f t="shared" si="3"/>
        <v>Não se Aplica</v>
      </c>
      <c r="AA35" s="2" t="s">
        <v>10</v>
      </c>
      <c r="AB35" s="2" t="str">
        <f t="shared" si="4"/>
        <v>Não se Aplica</v>
      </c>
      <c r="AC35" s="2" t="s">
        <v>10</v>
      </c>
      <c r="AD35" s="2" t="str">
        <f t="shared" si="5"/>
        <v>Não se Aplica</v>
      </c>
      <c r="AE35" s="2" t="s">
        <v>49</v>
      </c>
      <c r="AF35" s="2" t="s">
        <v>178</v>
      </c>
      <c r="AG35" s="8" t="s">
        <v>193</v>
      </c>
      <c r="AH35" t="s">
        <v>28</v>
      </c>
      <c r="AI35" s="5">
        <v>0</v>
      </c>
      <c r="AJ35" s="2" t="s">
        <v>158</v>
      </c>
    </row>
    <row r="36" spans="1:36" s="2" customFormat="1" x14ac:dyDescent="0.35">
      <c r="A36" s="2" t="s">
        <v>124</v>
      </c>
      <c r="B36" s="2" t="s">
        <v>125</v>
      </c>
      <c r="C36" s="2" t="s">
        <v>13</v>
      </c>
      <c r="D36" s="2" t="s">
        <v>14</v>
      </c>
      <c r="E36" s="2" t="str">
        <f t="shared" si="0"/>
        <v>GAMA FUNDAMENTA LATAM OPPORTUNITY BRL FIM IE</v>
      </c>
      <c r="F36" s="2" t="str">
        <f t="shared" si="1"/>
        <v>46.352.671/0001-12</v>
      </c>
      <c r="G36" s="2" t="s">
        <v>10</v>
      </c>
      <c r="H36" s="2" t="s">
        <v>10</v>
      </c>
      <c r="I36" s="2" t="s">
        <v>151</v>
      </c>
      <c r="J36" s="2" t="s">
        <v>152</v>
      </c>
      <c r="K36" s="2" t="s">
        <v>153</v>
      </c>
      <c r="L36" s="2" t="s">
        <v>154</v>
      </c>
      <c r="M36" s="2" t="s">
        <v>157</v>
      </c>
      <c r="N36" s="2" t="s">
        <v>28</v>
      </c>
      <c r="O36" s="2" t="s">
        <v>10</v>
      </c>
      <c r="P36" s="3">
        <v>50000</v>
      </c>
      <c r="Q36" s="3">
        <v>25000</v>
      </c>
      <c r="R36" s="7">
        <v>25000</v>
      </c>
      <c r="S36" s="2" t="s">
        <v>167</v>
      </c>
      <c r="T36" s="2" t="s">
        <v>167</v>
      </c>
      <c r="U36" s="2" t="s">
        <v>164</v>
      </c>
      <c r="V36" s="2" t="s">
        <v>10</v>
      </c>
      <c r="W36" s="2" t="s">
        <v>10</v>
      </c>
      <c r="X36" s="2" t="str">
        <f t="shared" si="2"/>
        <v>Não se Aplica</v>
      </c>
      <c r="Y36" s="2" t="s">
        <v>10</v>
      </c>
      <c r="Z36" s="2" t="str">
        <f t="shared" si="3"/>
        <v>Não se Aplica</v>
      </c>
      <c r="AA36" s="2" t="s">
        <v>10</v>
      </c>
      <c r="AB36" s="2" t="str">
        <f t="shared" si="4"/>
        <v>Não se Aplica</v>
      </c>
      <c r="AC36" s="2" t="s">
        <v>9</v>
      </c>
      <c r="AD36" s="2" t="s">
        <v>174</v>
      </c>
      <c r="AE36" s="2" t="s">
        <v>49</v>
      </c>
      <c r="AF36" s="2" t="s">
        <v>178</v>
      </c>
      <c r="AG36" s="9" t="s">
        <v>184</v>
      </c>
      <c r="AH36" t="s">
        <v>28</v>
      </c>
      <c r="AI36" s="5">
        <v>0</v>
      </c>
      <c r="AJ36" s="2" t="s">
        <v>158</v>
      </c>
    </row>
    <row r="37" spans="1:36" s="2" customFormat="1" x14ac:dyDescent="0.35">
      <c r="A37" s="2" t="s">
        <v>126</v>
      </c>
      <c r="B37" s="2" t="s">
        <v>127</v>
      </c>
      <c r="C37" s="2" t="s">
        <v>13</v>
      </c>
      <c r="D37" s="2" t="s">
        <v>14</v>
      </c>
      <c r="E37" s="2" t="str">
        <f t="shared" si="0"/>
        <v>GAMA FUNDAMENTA LATAM OPPORTUNITY BRL FIC FIM IE</v>
      </c>
      <c r="F37" s="2" t="str">
        <f t="shared" si="1"/>
        <v>46.385.302/0001-26</v>
      </c>
      <c r="G37" s="2" t="s">
        <v>10</v>
      </c>
      <c r="H37" s="2" t="s">
        <v>10</v>
      </c>
      <c r="I37" s="2" t="s">
        <v>151</v>
      </c>
      <c r="J37" s="2" t="s">
        <v>152</v>
      </c>
      <c r="K37" s="2" t="s">
        <v>153</v>
      </c>
      <c r="L37" s="2" t="s">
        <v>154</v>
      </c>
      <c r="M37" s="2" t="s">
        <v>157</v>
      </c>
      <c r="N37" s="2" t="s">
        <v>28</v>
      </c>
      <c r="O37" s="2" t="s">
        <v>10</v>
      </c>
      <c r="P37" s="3">
        <v>50000</v>
      </c>
      <c r="Q37" s="3">
        <v>50000</v>
      </c>
      <c r="R37" s="7">
        <v>50000</v>
      </c>
      <c r="S37" s="2" t="s">
        <v>167</v>
      </c>
      <c r="T37" s="2" t="s">
        <v>167</v>
      </c>
      <c r="U37" s="2" t="s">
        <v>164</v>
      </c>
      <c r="V37" s="2" t="s">
        <v>10</v>
      </c>
      <c r="W37" s="2" t="s">
        <v>10</v>
      </c>
      <c r="X37" s="2" t="str">
        <f t="shared" si="2"/>
        <v>Não se Aplica</v>
      </c>
      <c r="Y37" s="2" t="s">
        <v>10</v>
      </c>
      <c r="Z37" s="2" t="str">
        <f t="shared" si="3"/>
        <v>Não se Aplica</v>
      </c>
      <c r="AA37" s="2" t="s">
        <v>10</v>
      </c>
      <c r="AB37" s="2" t="str">
        <f t="shared" si="4"/>
        <v>Não se Aplica</v>
      </c>
      <c r="AC37" s="2" t="s">
        <v>9</v>
      </c>
      <c r="AD37" s="2" t="s">
        <v>174</v>
      </c>
      <c r="AE37" s="2" t="s">
        <v>49</v>
      </c>
      <c r="AF37" s="2" t="s">
        <v>178</v>
      </c>
      <c r="AG37" s="8" t="s">
        <v>185</v>
      </c>
      <c r="AH37" t="s">
        <v>28</v>
      </c>
      <c r="AI37" s="6">
        <v>1</v>
      </c>
      <c r="AJ37" s="2" t="s">
        <v>158</v>
      </c>
    </row>
    <row r="38" spans="1:36" s="2" customFormat="1" x14ac:dyDescent="0.35">
      <c r="A38" s="2" t="s">
        <v>128</v>
      </c>
      <c r="B38" s="2" t="s">
        <v>129</v>
      </c>
      <c r="C38" s="2" t="s">
        <v>13</v>
      </c>
      <c r="D38" s="2" t="s">
        <v>14</v>
      </c>
      <c r="E38" s="2" t="str">
        <f t="shared" si="0"/>
        <v>GAMA FUNDAMENTA FIXED INCOME OPPORTUNITY BRL FIF MULTIMERCADO IE</v>
      </c>
      <c r="F38" s="2" t="str">
        <f t="shared" si="1"/>
        <v>53.262.567/0001-00</v>
      </c>
      <c r="G38" s="2" t="s">
        <v>10</v>
      </c>
      <c r="H38" s="2" t="s">
        <v>10</v>
      </c>
      <c r="I38" s="2" t="s">
        <v>151</v>
      </c>
      <c r="J38" s="2" t="s">
        <v>152</v>
      </c>
      <c r="K38" s="2" t="s">
        <v>153</v>
      </c>
      <c r="L38" s="2" t="s">
        <v>154</v>
      </c>
      <c r="M38" s="2" t="s">
        <v>157</v>
      </c>
      <c r="N38" s="2" t="s">
        <v>28</v>
      </c>
      <c r="O38" s="2" t="s">
        <v>10</v>
      </c>
      <c r="P38" s="3">
        <v>50000</v>
      </c>
      <c r="Q38" s="3">
        <v>25000</v>
      </c>
      <c r="R38" s="7">
        <v>25000</v>
      </c>
      <c r="S38" s="2" t="s">
        <v>167</v>
      </c>
      <c r="T38" s="2" t="s">
        <v>167</v>
      </c>
      <c r="U38" s="2" t="s">
        <v>164</v>
      </c>
      <c r="V38" s="2" t="s">
        <v>10</v>
      </c>
      <c r="W38" s="2" t="s">
        <v>10</v>
      </c>
      <c r="X38" s="2" t="str">
        <f t="shared" si="2"/>
        <v>Não se Aplica</v>
      </c>
      <c r="Y38" s="2" t="s">
        <v>10</v>
      </c>
      <c r="Z38" s="2" t="str">
        <f t="shared" si="3"/>
        <v>Não se Aplica</v>
      </c>
      <c r="AA38" s="2" t="s">
        <v>10</v>
      </c>
      <c r="AB38" s="2" t="str">
        <f t="shared" si="4"/>
        <v>Não se Aplica</v>
      </c>
      <c r="AC38" s="2" t="s">
        <v>9</v>
      </c>
      <c r="AD38" s="2" t="s">
        <v>175</v>
      </c>
      <c r="AE38" s="2" t="s">
        <v>49</v>
      </c>
      <c r="AF38" s="2" t="s">
        <v>178</v>
      </c>
      <c r="AG38" s="9" t="s">
        <v>184</v>
      </c>
      <c r="AH38" t="s">
        <v>28</v>
      </c>
      <c r="AI38" s="5">
        <v>0</v>
      </c>
      <c r="AJ38" s="2" t="s">
        <v>158</v>
      </c>
    </row>
    <row r="39" spans="1:36" s="2" customFormat="1" x14ac:dyDescent="0.35">
      <c r="A39" s="2" t="s">
        <v>130</v>
      </c>
      <c r="B39" s="2" t="s">
        <v>131</v>
      </c>
      <c r="C39" s="2" t="s">
        <v>13</v>
      </c>
      <c r="D39" s="2" t="s">
        <v>14</v>
      </c>
      <c r="E39" s="2" t="str">
        <f t="shared" si="0"/>
        <v>GAMA FUNDAMENTA FIXED INCOME OPPORTUNITY BRL FIC FIF MULTIMERCADO IE</v>
      </c>
      <c r="F39" s="2" t="str">
        <f t="shared" si="1"/>
        <v>53.262.878/0001-61</v>
      </c>
      <c r="G39" s="2" t="s">
        <v>10</v>
      </c>
      <c r="H39" s="2" t="s">
        <v>10</v>
      </c>
      <c r="I39" s="2" t="s">
        <v>151</v>
      </c>
      <c r="J39" s="2" t="s">
        <v>152</v>
      </c>
      <c r="K39" s="2" t="s">
        <v>153</v>
      </c>
      <c r="L39" s="2" t="s">
        <v>154</v>
      </c>
      <c r="M39" s="2" t="s">
        <v>157</v>
      </c>
      <c r="N39" s="2" t="s">
        <v>28</v>
      </c>
      <c r="O39" s="2" t="s">
        <v>10</v>
      </c>
      <c r="P39" s="3">
        <v>50000</v>
      </c>
      <c r="Q39" s="3">
        <v>50000</v>
      </c>
      <c r="R39" s="7">
        <v>50000</v>
      </c>
      <c r="S39" s="2" t="s">
        <v>167</v>
      </c>
      <c r="T39" s="2" t="s">
        <v>167</v>
      </c>
      <c r="U39" s="2" t="s">
        <v>164</v>
      </c>
      <c r="V39" s="2" t="s">
        <v>10</v>
      </c>
      <c r="W39" s="2" t="s">
        <v>10</v>
      </c>
      <c r="X39" s="2" t="str">
        <f t="shared" si="2"/>
        <v>Não se Aplica</v>
      </c>
      <c r="Y39" s="2" t="s">
        <v>10</v>
      </c>
      <c r="Z39" s="2" t="str">
        <f t="shared" si="3"/>
        <v>Não se Aplica</v>
      </c>
      <c r="AA39" s="2" t="s">
        <v>10</v>
      </c>
      <c r="AB39" s="2" t="str">
        <f t="shared" si="4"/>
        <v>Não se Aplica</v>
      </c>
      <c r="AC39" s="2" t="s">
        <v>9</v>
      </c>
      <c r="AD39" s="2" t="s">
        <v>175</v>
      </c>
      <c r="AE39" s="2" t="s">
        <v>49</v>
      </c>
      <c r="AF39" s="2" t="s">
        <v>178</v>
      </c>
      <c r="AG39" s="9" t="s">
        <v>183</v>
      </c>
      <c r="AH39" t="s">
        <v>28</v>
      </c>
      <c r="AI39" s="6">
        <v>0.9</v>
      </c>
      <c r="AJ39" s="2" t="s">
        <v>158</v>
      </c>
    </row>
    <row r="40" spans="1:36" s="2" customFormat="1" x14ac:dyDescent="0.35">
      <c r="A40" s="2" t="s">
        <v>132</v>
      </c>
      <c r="B40" s="2" t="s">
        <v>133</v>
      </c>
      <c r="C40" s="2" t="s">
        <v>12</v>
      </c>
      <c r="D40" s="2" t="s">
        <v>14</v>
      </c>
      <c r="E40" s="2" t="str">
        <f t="shared" si="0"/>
        <v>GAMA PEARL DIVER GLOBAL FLOATING INCOME BRL FIF MULTIMERCADO IE</v>
      </c>
      <c r="F40" s="2" t="str">
        <f t="shared" si="1"/>
        <v>51.328.493/0001-24</v>
      </c>
      <c r="G40" s="2" t="s">
        <v>10</v>
      </c>
      <c r="H40" s="2" t="s">
        <v>10</v>
      </c>
      <c r="I40" s="2" t="s">
        <v>151</v>
      </c>
      <c r="J40" s="2" t="s">
        <v>152</v>
      </c>
      <c r="K40" s="2" t="s">
        <v>153</v>
      </c>
      <c r="L40" s="2" t="s">
        <v>154</v>
      </c>
      <c r="M40" s="2" t="s">
        <v>157</v>
      </c>
      <c r="N40" s="2" t="s">
        <v>28</v>
      </c>
      <c r="O40" s="2" t="s">
        <v>10</v>
      </c>
      <c r="P40" s="3">
        <v>250000</v>
      </c>
      <c r="Q40" s="3">
        <v>10000</v>
      </c>
      <c r="R40" s="7">
        <v>10000</v>
      </c>
      <c r="S40" s="2" t="s">
        <v>168</v>
      </c>
      <c r="T40" s="2" t="s">
        <v>169</v>
      </c>
      <c r="U40" s="2" t="s">
        <v>170</v>
      </c>
      <c r="V40" s="2" t="s">
        <v>10</v>
      </c>
      <c r="W40" s="2" t="s">
        <v>10</v>
      </c>
      <c r="X40" s="2" t="str">
        <f t="shared" si="2"/>
        <v>Não se Aplica</v>
      </c>
      <c r="Y40" s="2" t="s">
        <v>10</v>
      </c>
      <c r="Z40" s="2" t="str">
        <f t="shared" si="3"/>
        <v>Não se Aplica</v>
      </c>
      <c r="AA40" s="2" t="s">
        <v>10</v>
      </c>
      <c r="AB40" s="2" t="str">
        <f t="shared" si="4"/>
        <v>Não se Aplica</v>
      </c>
      <c r="AC40" s="2" t="s">
        <v>9</v>
      </c>
      <c r="AD40" s="2" t="s">
        <v>176</v>
      </c>
      <c r="AE40" s="2" t="s">
        <v>49</v>
      </c>
      <c r="AF40" s="2" t="s">
        <v>178</v>
      </c>
      <c r="AG40" s="9" t="s">
        <v>184</v>
      </c>
      <c r="AH40" t="s">
        <v>28</v>
      </c>
      <c r="AI40" s="5">
        <v>0</v>
      </c>
      <c r="AJ40" s="2" t="s">
        <v>158</v>
      </c>
    </row>
    <row r="41" spans="1:36" s="2" customFormat="1" ht="58" x14ac:dyDescent="0.35">
      <c r="A41" s="2" t="s">
        <v>134</v>
      </c>
      <c r="B41" s="2" t="s">
        <v>135</v>
      </c>
      <c r="C41" s="2" t="s">
        <v>12</v>
      </c>
      <c r="D41" s="2" t="s">
        <v>14</v>
      </c>
      <c r="E41" s="2" t="str">
        <f t="shared" si="0"/>
        <v>GAMA PEARL DIVER GLOBAL FLOATING INCOME BRL FIC FIF MULTIMERCADO IE</v>
      </c>
      <c r="F41" s="2" t="str">
        <f t="shared" si="1"/>
        <v>51.835.937/0001-18</v>
      </c>
      <c r="G41" s="2" t="s">
        <v>10</v>
      </c>
      <c r="H41" s="2" t="s">
        <v>10</v>
      </c>
      <c r="I41" s="2" t="s">
        <v>151</v>
      </c>
      <c r="J41" s="2" t="s">
        <v>152</v>
      </c>
      <c r="K41" s="2" t="s">
        <v>153</v>
      </c>
      <c r="L41" s="2" t="s">
        <v>154</v>
      </c>
      <c r="M41" s="2" t="s">
        <v>157</v>
      </c>
      <c r="N41" s="2" t="s">
        <v>28</v>
      </c>
      <c r="O41" s="2" t="s">
        <v>10</v>
      </c>
      <c r="P41" s="3">
        <v>500</v>
      </c>
      <c r="Q41" s="3">
        <v>500</v>
      </c>
      <c r="R41" s="7">
        <v>500</v>
      </c>
      <c r="S41" s="2" t="s">
        <v>168</v>
      </c>
      <c r="T41" s="2" t="s">
        <v>169</v>
      </c>
      <c r="U41" s="2" t="s">
        <v>170</v>
      </c>
      <c r="V41" s="2" t="s">
        <v>10</v>
      </c>
      <c r="W41" s="2" t="s">
        <v>10</v>
      </c>
      <c r="X41" s="2" t="str">
        <f t="shared" si="2"/>
        <v>Não se Aplica</v>
      </c>
      <c r="Y41" s="2" t="s">
        <v>10</v>
      </c>
      <c r="Z41" s="2" t="str">
        <f t="shared" si="3"/>
        <v>Não se Aplica</v>
      </c>
      <c r="AA41" s="2" t="s">
        <v>10</v>
      </c>
      <c r="AB41" s="2" t="str">
        <f t="shared" si="4"/>
        <v>Não se Aplica</v>
      </c>
      <c r="AC41" s="2" t="s">
        <v>9</v>
      </c>
      <c r="AD41" s="2" t="s">
        <v>176</v>
      </c>
      <c r="AE41" s="2" t="s">
        <v>49</v>
      </c>
      <c r="AF41" s="2" t="s">
        <v>178</v>
      </c>
      <c r="AG41" s="9" t="s">
        <v>189</v>
      </c>
      <c r="AH41" t="s">
        <v>28</v>
      </c>
      <c r="AI41" s="6">
        <v>0.9</v>
      </c>
      <c r="AJ41" s="2" t="s">
        <v>158</v>
      </c>
    </row>
    <row r="42" spans="1:36" s="2" customFormat="1" x14ac:dyDescent="0.35">
      <c r="A42" s="2" t="s">
        <v>136</v>
      </c>
      <c r="B42" s="2" t="s">
        <v>137</v>
      </c>
      <c r="C42" s="2" t="s">
        <v>12</v>
      </c>
      <c r="D42" s="2" t="s">
        <v>14</v>
      </c>
      <c r="E42" s="2" t="str">
        <f t="shared" si="0"/>
        <v>GAMA COLCHESTER GLOBAL BOND BRL FIM IE</v>
      </c>
      <c r="F42" s="2" t="str">
        <f t="shared" si="1"/>
        <v>50.640.579/0001-25</v>
      </c>
      <c r="G42" s="2" t="s">
        <v>10</v>
      </c>
      <c r="H42" s="2" t="s">
        <v>10</v>
      </c>
      <c r="I42" s="2" t="s">
        <v>151</v>
      </c>
      <c r="J42" s="2" t="s">
        <v>152</v>
      </c>
      <c r="K42" s="2" t="s">
        <v>153</v>
      </c>
      <c r="L42" s="2" t="s">
        <v>154</v>
      </c>
      <c r="M42" s="2" t="s">
        <v>157</v>
      </c>
      <c r="N42" s="2" t="s">
        <v>28</v>
      </c>
      <c r="O42" s="2" t="s">
        <v>10</v>
      </c>
      <c r="P42" s="3">
        <v>250000</v>
      </c>
      <c r="Q42" s="3">
        <v>10000</v>
      </c>
      <c r="R42" s="7">
        <v>250000</v>
      </c>
      <c r="S42" s="2" t="s">
        <v>163</v>
      </c>
      <c r="T42" s="2" t="s">
        <v>163</v>
      </c>
      <c r="U42" s="2" t="s">
        <v>162</v>
      </c>
      <c r="V42" s="2" t="s">
        <v>10</v>
      </c>
      <c r="W42" s="2" t="s">
        <v>10</v>
      </c>
      <c r="X42" s="2" t="str">
        <f t="shared" si="2"/>
        <v>Não se Aplica</v>
      </c>
      <c r="Y42" s="2" t="s">
        <v>10</v>
      </c>
      <c r="Z42" s="2" t="str">
        <f t="shared" si="3"/>
        <v>Não se Aplica</v>
      </c>
      <c r="AA42" s="2" t="s">
        <v>10</v>
      </c>
      <c r="AB42" s="2" t="str">
        <f t="shared" si="4"/>
        <v>Não se Aplica</v>
      </c>
      <c r="AC42" s="2" t="s">
        <v>10</v>
      </c>
      <c r="AD42" s="2" t="str">
        <f t="shared" si="5"/>
        <v>Não se Aplica</v>
      </c>
      <c r="AE42" s="2" t="s">
        <v>49</v>
      </c>
      <c r="AF42" s="2" t="s">
        <v>178</v>
      </c>
      <c r="AG42" s="9" t="s">
        <v>184</v>
      </c>
      <c r="AH42" t="s">
        <v>28</v>
      </c>
      <c r="AI42" s="5">
        <v>0</v>
      </c>
      <c r="AJ42" s="2" t="s">
        <v>158</v>
      </c>
    </row>
    <row r="43" spans="1:36" s="2" customFormat="1" x14ac:dyDescent="0.35">
      <c r="A43" s="2" t="s">
        <v>138</v>
      </c>
      <c r="B43" s="2" t="s">
        <v>139</v>
      </c>
      <c r="C43" s="2" t="s">
        <v>12</v>
      </c>
      <c r="D43" s="2" t="s">
        <v>14</v>
      </c>
      <c r="E43" s="2" t="str">
        <f t="shared" si="0"/>
        <v>GAMA COLCHESTER GLOBAL BOND USD FIM IE</v>
      </c>
      <c r="F43" s="2" t="str">
        <f t="shared" si="1"/>
        <v>50.641.206/0001-79</v>
      </c>
      <c r="G43" s="2" t="s">
        <v>10</v>
      </c>
      <c r="H43" s="2" t="s">
        <v>10</v>
      </c>
      <c r="I43" s="2" t="s">
        <v>151</v>
      </c>
      <c r="J43" s="2" t="s">
        <v>152</v>
      </c>
      <c r="K43" s="2" t="s">
        <v>153</v>
      </c>
      <c r="L43" s="2" t="s">
        <v>154</v>
      </c>
      <c r="M43" s="2" t="s">
        <v>157</v>
      </c>
      <c r="N43" s="2" t="s">
        <v>28</v>
      </c>
      <c r="O43" s="2" t="s">
        <v>10</v>
      </c>
      <c r="P43" s="3">
        <v>250000</v>
      </c>
      <c r="Q43" s="3">
        <v>10000</v>
      </c>
      <c r="R43" s="7">
        <v>250000</v>
      </c>
      <c r="S43" s="2" t="s">
        <v>163</v>
      </c>
      <c r="T43" s="2" t="s">
        <v>163</v>
      </c>
      <c r="U43" s="2" t="s">
        <v>162</v>
      </c>
      <c r="V43" s="2" t="s">
        <v>10</v>
      </c>
      <c r="W43" s="2" t="s">
        <v>10</v>
      </c>
      <c r="X43" s="2" t="str">
        <f t="shared" si="2"/>
        <v>Não se Aplica</v>
      </c>
      <c r="Y43" s="2" t="s">
        <v>10</v>
      </c>
      <c r="Z43" s="2" t="str">
        <f t="shared" si="3"/>
        <v>Não se Aplica</v>
      </c>
      <c r="AA43" s="2" t="s">
        <v>10</v>
      </c>
      <c r="AB43" s="2" t="str">
        <f t="shared" si="4"/>
        <v>Não se Aplica</v>
      </c>
      <c r="AC43" s="2" t="s">
        <v>10</v>
      </c>
      <c r="AD43" s="2" t="str">
        <f t="shared" si="5"/>
        <v>Não se Aplica</v>
      </c>
      <c r="AE43" s="2" t="s">
        <v>49</v>
      </c>
      <c r="AF43" s="2" t="s">
        <v>178</v>
      </c>
      <c r="AG43" s="9" t="s">
        <v>184</v>
      </c>
      <c r="AH43" t="s">
        <v>28</v>
      </c>
      <c r="AI43" s="5">
        <v>0</v>
      </c>
      <c r="AJ43" s="2" t="s">
        <v>158</v>
      </c>
    </row>
    <row r="44" spans="1:36" s="2" customFormat="1" x14ac:dyDescent="0.35">
      <c r="A44" s="2" t="s">
        <v>180</v>
      </c>
      <c r="B44" s="2" t="s">
        <v>140</v>
      </c>
      <c r="C44" s="2" t="s">
        <v>11</v>
      </c>
      <c r="D44" s="2" t="s">
        <v>14</v>
      </c>
      <c r="E44" s="2" t="str">
        <f t="shared" si="0"/>
        <v xml:space="preserve">GAMA PORTOLAN EQUITY BRL FIF AÇÕES IE </v>
      </c>
      <c r="F44" s="2" t="str">
        <f t="shared" si="1"/>
        <v>57.034.741/0001-00</v>
      </c>
      <c r="G44" s="2" t="s">
        <v>10</v>
      </c>
      <c r="H44" s="2" t="s">
        <v>10</v>
      </c>
      <c r="I44" s="2" t="s">
        <v>151</v>
      </c>
      <c r="J44" s="2" t="s">
        <v>152</v>
      </c>
      <c r="K44" s="2" t="s">
        <v>153</v>
      </c>
      <c r="L44" s="2" t="s">
        <v>154</v>
      </c>
      <c r="M44" s="2" t="s">
        <v>157</v>
      </c>
      <c r="N44" s="2" t="s">
        <v>28</v>
      </c>
      <c r="O44" s="2" t="s">
        <v>10</v>
      </c>
      <c r="P44" s="3">
        <v>250000</v>
      </c>
      <c r="Q44" s="3">
        <v>10000</v>
      </c>
      <c r="R44" s="7">
        <v>250000</v>
      </c>
      <c r="S44" s="2" t="s">
        <v>163</v>
      </c>
      <c r="T44" s="2" t="s">
        <v>166</v>
      </c>
      <c r="U44" s="2" t="s">
        <v>162</v>
      </c>
      <c r="V44" s="2" t="s">
        <v>10</v>
      </c>
      <c r="W44" s="2" t="s">
        <v>10</v>
      </c>
      <c r="X44" s="2" t="str">
        <f t="shared" si="2"/>
        <v>Não se Aplica</v>
      </c>
      <c r="Y44" s="2" t="s">
        <v>10</v>
      </c>
      <c r="Z44" s="2" t="str">
        <f t="shared" si="3"/>
        <v>Não se Aplica</v>
      </c>
      <c r="AA44" s="2" t="s">
        <v>10</v>
      </c>
      <c r="AB44" s="2" t="str">
        <f t="shared" si="4"/>
        <v>Não se Aplica</v>
      </c>
      <c r="AC44" s="2" t="s">
        <v>9</v>
      </c>
      <c r="AD44" s="2" t="s">
        <v>177</v>
      </c>
      <c r="AE44" s="2" t="s">
        <v>49</v>
      </c>
      <c r="AF44" s="2" t="s">
        <v>178</v>
      </c>
      <c r="AG44" s="9" t="s">
        <v>184</v>
      </c>
      <c r="AH44" t="s">
        <v>28</v>
      </c>
      <c r="AI44" s="5">
        <v>0</v>
      </c>
      <c r="AJ44" s="2" t="s">
        <v>158</v>
      </c>
    </row>
    <row r="45" spans="1:36" s="2" customFormat="1" x14ac:dyDescent="0.35">
      <c r="A45" s="2" t="s">
        <v>141</v>
      </c>
      <c r="B45" s="2" t="s">
        <v>142</v>
      </c>
      <c r="C45" s="2" t="s">
        <v>11</v>
      </c>
      <c r="D45" s="2" t="s">
        <v>14</v>
      </c>
      <c r="E45" s="2" t="str">
        <f t="shared" si="0"/>
        <v xml:space="preserve">GAMA PORTOLAN EQUITY BRL FIC FIF AÇÕES IE </v>
      </c>
      <c r="F45" s="2" t="str">
        <f t="shared" si="1"/>
        <v>55.569.117/0001-82</v>
      </c>
      <c r="G45" s="2" t="s">
        <v>10</v>
      </c>
      <c r="H45" s="2" t="s">
        <v>10</v>
      </c>
      <c r="I45" s="2" t="s">
        <v>151</v>
      </c>
      <c r="J45" s="2" t="s">
        <v>152</v>
      </c>
      <c r="K45" s="2" t="s">
        <v>153</v>
      </c>
      <c r="L45" s="2" t="s">
        <v>154</v>
      </c>
      <c r="M45" s="2" t="s">
        <v>157</v>
      </c>
      <c r="N45" s="2" t="s">
        <v>28</v>
      </c>
      <c r="O45" s="2" t="s">
        <v>10</v>
      </c>
      <c r="P45" s="3">
        <v>500</v>
      </c>
      <c r="Q45" s="3">
        <v>500</v>
      </c>
      <c r="R45" s="7">
        <v>500</v>
      </c>
      <c r="S45" s="2" t="s">
        <v>163</v>
      </c>
      <c r="T45" s="2" t="s">
        <v>166</v>
      </c>
      <c r="U45" s="2" t="s">
        <v>162</v>
      </c>
      <c r="V45" s="2" t="s">
        <v>10</v>
      </c>
      <c r="W45" s="2" t="s">
        <v>10</v>
      </c>
      <c r="X45" s="2" t="str">
        <f t="shared" si="2"/>
        <v>Não se Aplica</v>
      </c>
      <c r="Y45" s="2" t="s">
        <v>10</v>
      </c>
      <c r="Z45" s="2" t="str">
        <f t="shared" si="3"/>
        <v>Não se Aplica</v>
      </c>
      <c r="AA45" s="2" t="s">
        <v>10</v>
      </c>
      <c r="AB45" s="2" t="str">
        <f t="shared" si="4"/>
        <v>Não se Aplica</v>
      </c>
      <c r="AC45" s="2" t="s">
        <v>9</v>
      </c>
      <c r="AD45" s="2" t="s">
        <v>177</v>
      </c>
      <c r="AE45" s="2" t="s">
        <v>49</v>
      </c>
      <c r="AF45" s="2" t="s">
        <v>178</v>
      </c>
      <c r="AG45" s="9" t="s">
        <v>184</v>
      </c>
      <c r="AH45" t="s">
        <v>28</v>
      </c>
      <c r="AI45" s="6">
        <v>0.9</v>
      </c>
      <c r="AJ45" s="2" t="s">
        <v>158</v>
      </c>
    </row>
    <row r="46" spans="1:36" s="2" customFormat="1" ht="29" x14ac:dyDescent="0.35">
      <c r="A46" s="2" t="s">
        <v>143</v>
      </c>
      <c r="B46" s="2" t="s">
        <v>144</v>
      </c>
      <c r="C46" s="2" t="s">
        <v>12</v>
      </c>
      <c r="D46" s="2" t="s">
        <v>14</v>
      </c>
      <c r="E46" s="2" t="str">
        <f t="shared" si="0"/>
        <v xml:space="preserve">ZENO GLOBAL FIF AÇÕES IE </v>
      </c>
      <c r="F46" s="2" t="str">
        <f t="shared" si="1"/>
        <v>15.116.638/0001-60</v>
      </c>
      <c r="G46" s="2" t="s">
        <v>10</v>
      </c>
      <c r="H46" s="2" t="s">
        <v>10</v>
      </c>
      <c r="I46" s="2" t="s">
        <v>151</v>
      </c>
      <c r="J46" s="2" t="s">
        <v>152</v>
      </c>
      <c r="K46" s="2" t="s">
        <v>153</v>
      </c>
      <c r="L46" s="2" t="s">
        <v>154</v>
      </c>
      <c r="M46" s="2" t="s">
        <v>157</v>
      </c>
      <c r="N46" s="2" t="s">
        <v>28</v>
      </c>
      <c r="O46" s="2" t="s">
        <v>10</v>
      </c>
      <c r="P46" s="3">
        <v>250000</v>
      </c>
      <c r="Q46" s="3">
        <v>10000</v>
      </c>
      <c r="R46" s="7">
        <v>10000</v>
      </c>
      <c r="S46" s="2" t="s">
        <v>167</v>
      </c>
      <c r="T46" s="2" t="s">
        <v>171</v>
      </c>
      <c r="U46" s="2" t="s">
        <v>164</v>
      </c>
      <c r="V46" s="2" t="s">
        <v>10</v>
      </c>
      <c r="W46" s="2" t="s">
        <v>10</v>
      </c>
      <c r="X46" s="2" t="str">
        <f t="shared" si="2"/>
        <v>Não se Aplica</v>
      </c>
      <c r="Y46" s="2" t="s">
        <v>10</v>
      </c>
      <c r="Z46" s="2" t="str">
        <f t="shared" si="3"/>
        <v>Não se Aplica</v>
      </c>
      <c r="AA46" s="2" t="s">
        <v>10</v>
      </c>
      <c r="AB46" s="2" t="str">
        <f t="shared" si="4"/>
        <v>Não se Aplica</v>
      </c>
      <c r="AC46" s="2" t="s">
        <v>10</v>
      </c>
      <c r="AD46" s="2" t="str">
        <f t="shared" si="5"/>
        <v>Não se Aplica</v>
      </c>
      <c r="AE46" s="2" t="s">
        <v>49</v>
      </c>
      <c r="AF46" s="2" t="s">
        <v>178</v>
      </c>
      <c r="AG46" s="9" t="s">
        <v>198</v>
      </c>
      <c r="AH46" t="s">
        <v>28</v>
      </c>
      <c r="AI46" s="5">
        <v>0</v>
      </c>
      <c r="AJ46" s="2" t="s">
        <v>158</v>
      </c>
    </row>
    <row r="47" spans="1:36" s="2" customFormat="1" x14ac:dyDescent="0.35">
      <c r="A47" s="2" t="s">
        <v>145</v>
      </c>
      <c r="B47" s="2" t="s">
        <v>146</v>
      </c>
      <c r="C47" s="2" t="s">
        <v>12</v>
      </c>
      <c r="D47" s="2" t="s">
        <v>14</v>
      </c>
      <c r="E47" s="2" t="str">
        <f t="shared" si="0"/>
        <v xml:space="preserve">ZENO GLOBAL FIC FIF AÇÕES IE </v>
      </c>
      <c r="F47" s="2" t="str">
        <f t="shared" si="1"/>
        <v>57.137.532/0001-92</v>
      </c>
      <c r="G47" s="2" t="s">
        <v>10</v>
      </c>
      <c r="H47" s="2" t="s">
        <v>10</v>
      </c>
      <c r="I47" s="2" t="s">
        <v>151</v>
      </c>
      <c r="J47" s="2" t="s">
        <v>152</v>
      </c>
      <c r="K47" s="2" t="s">
        <v>153</v>
      </c>
      <c r="L47" s="2" t="s">
        <v>154</v>
      </c>
      <c r="M47" s="2" t="s">
        <v>157</v>
      </c>
      <c r="N47" s="2" t="s">
        <v>28</v>
      </c>
      <c r="O47" s="2" t="s">
        <v>10</v>
      </c>
      <c r="P47" s="3">
        <v>5000</v>
      </c>
      <c r="Q47" s="3">
        <v>5000</v>
      </c>
      <c r="R47" s="7">
        <v>5000</v>
      </c>
      <c r="S47" s="2" t="s">
        <v>163</v>
      </c>
      <c r="T47" s="2" t="s">
        <v>172</v>
      </c>
      <c r="U47" s="2" t="s">
        <v>164</v>
      </c>
      <c r="V47" s="2" t="s">
        <v>10</v>
      </c>
      <c r="W47" s="2" t="s">
        <v>10</v>
      </c>
      <c r="X47" s="2" t="str">
        <f t="shared" si="2"/>
        <v>Não se Aplica</v>
      </c>
      <c r="Y47" s="2" t="s">
        <v>10</v>
      </c>
      <c r="Z47" s="2" t="str">
        <f t="shared" si="3"/>
        <v>Não se Aplica</v>
      </c>
      <c r="AA47" s="2" t="s">
        <v>10</v>
      </c>
      <c r="AB47" s="2" t="str">
        <f t="shared" si="4"/>
        <v>Não se Aplica</v>
      </c>
      <c r="AC47" s="2" t="s">
        <v>10</v>
      </c>
      <c r="AD47" s="2" t="str">
        <f t="shared" si="5"/>
        <v>Não se Aplica</v>
      </c>
      <c r="AE47" s="2" t="s">
        <v>49</v>
      </c>
      <c r="AF47" s="2" t="s">
        <v>178</v>
      </c>
      <c r="AG47" s="8" t="s">
        <v>199</v>
      </c>
      <c r="AH47" t="s">
        <v>28</v>
      </c>
      <c r="AI47" s="6">
        <v>0.9</v>
      </c>
      <c r="AJ47" s="2" t="s">
        <v>158</v>
      </c>
    </row>
    <row r="48" spans="1:36" s="2" customFormat="1" x14ac:dyDescent="0.35">
      <c r="A48" s="2" t="s">
        <v>147</v>
      </c>
      <c r="B48" s="2" t="s">
        <v>148</v>
      </c>
      <c r="C48" s="2" t="s">
        <v>12</v>
      </c>
      <c r="D48" s="2" t="s">
        <v>14</v>
      </c>
      <c r="E48" s="2" t="str">
        <f t="shared" si="0"/>
        <v xml:space="preserve">ZG GLOBAL FIF AÇÕES IE </v>
      </c>
      <c r="F48" s="2" t="str">
        <f t="shared" si="1"/>
        <v>41.572.486/0001-10</v>
      </c>
      <c r="G48" s="2" t="s">
        <v>10</v>
      </c>
      <c r="H48" s="2" t="s">
        <v>10</v>
      </c>
      <c r="I48" s="2" t="s">
        <v>151</v>
      </c>
      <c r="J48" s="2" t="s">
        <v>152</v>
      </c>
      <c r="K48" s="2" t="s">
        <v>153</v>
      </c>
      <c r="L48" s="2" t="s">
        <v>154</v>
      </c>
      <c r="M48" s="2" t="s">
        <v>157</v>
      </c>
      <c r="N48" s="2" t="s">
        <v>28</v>
      </c>
      <c r="O48" s="2" t="s">
        <v>10</v>
      </c>
      <c r="P48" s="3">
        <v>1000000</v>
      </c>
      <c r="Q48" s="3">
        <v>100000</v>
      </c>
      <c r="R48" s="7">
        <v>100000</v>
      </c>
      <c r="S48" s="2" t="s">
        <v>163</v>
      </c>
      <c r="T48" s="2" t="s">
        <v>172</v>
      </c>
      <c r="U48" s="2" t="s">
        <v>164</v>
      </c>
      <c r="V48" s="2" t="s">
        <v>10</v>
      </c>
      <c r="W48" s="2" t="s">
        <v>10</v>
      </c>
      <c r="X48" s="2" t="str">
        <f t="shared" si="2"/>
        <v>Não se Aplica</v>
      </c>
      <c r="Y48" s="2" t="s">
        <v>10</v>
      </c>
      <c r="Z48" s="2" t="str">
        <f t="shared" si="3"/>
        <v>Não se Aplica</v>
      </c>
      <c r="AA48" s="2" t="s">
        <v>10</v>
      </c>
      <c r="AB48" s="2" t="str">
        <f t="shared" si="4"/>
        <v>Não se Aplica</v>
      </c>
      <c r="AC48" s="2" t="s">
        <v>10</v>
      </c>
      <c r="AD48" s="2" t="str">
        <f t="shared" si="5"/>
        <v>Não se Aplica</v>
      </c>
      <c r="AE48" s="2" t="s">
        <v>49</v>
      </c>
      <c r="AF48" s="2" t="s">
        <v>178</v>
      </c>
      <c r="AG48" s="9" t="s">
        <v>184</v>
      </c>
      <c r="AH48" t="s">
        <v>28</v>
      </c>
      <c r="AI48" s="5">
        <v>0</v>
      </c>
      <c r="AJ48" s="2" t="s">
        <v>158</v>
      </c>
    </row>
    <row r="49" spans="1:36" s="2" customFormat="1" x14ac:dyDescent="0.35">
      <c r="A49" s="2" t="s">
        <v>149</v>
      </c>
      <c r="B49" s="2" t="s">
        <v>150</v>
      </c>
      <c r="C49" s="2" t="s">
        <v>12</v>
      </c>
      <c r="D49" s="2" t="s">
        <v>14</v>
      </c>
      <c r="E49" s="2" t="str">
        <f t="shared" si="0"/>
        <v xml:space="preserve">ZPG GLOBAL FIF AÇÕES IE </v>
      </c>
      <c r="F49" s="2" t="str">
        <f t="shared" si="1"/>
        <v>21.694.409/0001-25</v>
      </c>
      <c r="G49" s="2" t="s">
        <v>10</v>
      </c>
      <c r="H49" s="2" t="s">
        <v>10</v>
      </c>
      <c r="I49" s="2" t="s">
        <v>151</v>
      </c>
      <c r="J49" s="2" t="s">
        <v>152</v>
      </c>
      <c r="K49" s="2" t="s">
        <v>153</v>
      </c>
      <c r="L49" s="2" t="s">
        <v>154</v>
      </c>
      <c r="M49" s="2" t="s">
        <v>157</v>
      </c>
      <c r="N49" s="2" t="s">
        <v>28</v>
      </c>
      <c r="O49" s="2" t="s">
        <v>10</v>
      </c>
      <c r="P49" s="3">
        <v>1000000</v>
      </c>
      <c r="Q49" s="3">
        <v>100000</v>
      </c>
      <c r="R49" s="7">
        <v>100000</v>
      </c>
      <c r="S49" s="2" t="s">
        <v>167</v>
      </c>
      <c r="T49" s="2" t="s">
        <v>171</v>
      </c>
      <c r="U49" s="2" t="s">
        <v>164</v>
      </c>
      <c r="V49" s="2" t="s">
        <v>10</v>
      </c>
      <c r="W49" s="2" t="s">
        <v>10</v>
      </c>
      <c r="X49" s="2" t="str">
        <f t="shared" si="2"/>
        <v>Não se Aplica</v>
      </c>
      <c r="Y49" s="2" t="s">
        <v>10</v>
      </c>
      <c r="Z49" s="2" t="str">
        <f t="shared" si="3"/>
        <v>Não se Aplica</v>
      </c>
      <c r="AA49" s="2" t="s">
        <v>10</v>
      </c>
      <c r="AB49" s="2" t="str">
        <f t="shared" si="4"/>
        <v>Não se Aplica</v>
      </c>
      <c r="AC49" s="2" t="s">
        <v>10</v>
      </c>
      <c r="AD49" s="2" t="str">
        <f t="shared" si="5"/>
        <v>Não se Aplica</v>
      </c>
      <c r="AE49" s="2" t="s">
        <v>49</v>
      </c>
      <c r="AF49" s="2" t="s">
        <v>178</v>
      </c>
      <c r="AG49" s="9" t="s">
        <v>184</v>
      </c>
      <c r="AH49" t="s">
        <v>28</v>
      </c>
      <c r="AI49" s="5">
        <v>0</v>
      </c>
      <c r="AJ49" s="2" t="s">
        <v>158</v>
      </c>
    </row>
    <row r="50" spans="1:36" s="2" customFormat="1" x14ac:dyDescent="0.35">
      <c r="P50" s="3"/>
      <c r="Q50" s="3"/>
      <c r="R50" s="4"/>
    </row>
    <row r="51" spans="1:36" s="2" customFormat="1" x14ac:dyDescent="0.35">
      <c r="P51" s="3"/>
      <c r="Q51" s="3"/>
      <c r="R51" s="4"/>
    </row>
  </sheetData>
  <autoFilter ref="A1:AJ49" xr:uid="{7A8FBB30-B2AF-409D-9E70-28A8E8D60054}">
    <filterColumn colId="29">
      <colorFilter dxfId="1" cellColor="0"/>
    </filterColumn>
  </autoFilter>
  <conditionalFormatting sqref="X2:X51 Z2:Z51 AB2:AB51 AD2:AD51">
    <cfRule type="containsText" dxfId="0" priority="1" operator="containsText" text="Escrever Explicação">
      <formula>NOT(ISERROR(SEARCH("Escrever Explicação",X2)))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54361CAA-C32D-42C3-B199-BACE3BBBB390}">
          <x14:formula1>
            <xm:f>Dados!$C$1:$C$3</xm:f>
          </x14:formula1>
          <xm:sqref>G2:H49 Y2:Y49 V2:W49 AA2:AA49 AC2:AC49 O2:O49</xm:sqref>
        </x14:dataValidation>
        <x14:dataValidation type="list" allowBlank="1" showInputMessage="1" showErrorMessage="1" xr:uid="{DDD36951-22D7-4664-9D4A-050D9CD47625}">
          <x14:formula1>
            <xm:f>Dados!$A$1:$A$4</xm:f>
          </x14:formula1>
          <xm:sqref>C2:C49</xm:sqref>
        </x14:dataValidation>
        <x14:dataValidation type="list" allowBlank="1" showInputMessage="1" showErrorMessage="1" xr:uid="{0A444FF4-1B89-42A8-A405-8F92C0B05D90}">
          <x14:formula1>
            <xm:f>Dados!$B$1:$B$4</xm:f>
          </x14:formula1>
          <xm:sqref>D2:D49</xm:sqref>
        </x14:dataValidation>
        <x14:dataValidation type="list" allowBlank="1" showInputMessage="1" showErrorMessage="1" xr:uid="{0F64AD22-79E2-402A-B839-C2C55CEC77C7}">
          <x14:formula1>
            <xm:f>Dados!$E$1:$E$5</xm:f>
          </x14:formula1>
          <xm:sqref>N2:N49</xm:sqref>
        </x14:dataValidation>
        <x14:dataValidation type="list" allowBlank="1" showInputMessage="1" showErrorMessage="1" xr:uid="{E5808031-B897-4F15-8476-F702D7F43B59}">
          <x14:formula1>
            <xm:f>Dados!$F$1:$F$7</xm:f>
          </x14:formula1>
          <xm:sqref>AE2:AE49</xm:sqref>
        </x14:dataValidation>
        <x14:dataValidation type="list" allowBlank="1" showInputMessage="1" showErrorMessage="1" xr:uid="{40566E04-2703-4C3A-90C8-81E96E4AA48F}">
          <x14:formula1>
            <xm:f>Dados!$G$1:$G$7</xm:f>
          </x14:formula1>
          <xm:sqref>AH2:AH49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25A21-1087-4DB3-90A3-520A338830AF}">
  <dimension ref="A1:G7"/>
  <sheetViews>
    <sheetView showGridLines="0" workbookViewId="0">
      <selection activeCell="G8" sqref="G8"/>
    </sheetView>
  </sheetViews>
  <sheetFormatPr defaultRowHeight="14.5" x14ac:dyDescent="0.35"/>
  <cols>
    <col min="1" max="1" width="21.453125" bestFit="1" customWidth="1"/>
    <col min="4" max="4" width="30.36328125" bestFit="1" customWidth="1"/>
    <col min="5" max="5" width="17.7265625" customWidth="1"/>
    <col min="6" max="6" width="22.6328125" bestFit="1" customWidth="1"/>
    <col min="7" max="7" width="26.7265625" customWidth="1"/>
  </cols>
  <sheetData>
    <row r="1" spans="1:7" x14ac:dyDescent="0.35">
      <c r="A1" t="s">
        <v>8</v>
      </c>
      <c r="B1" t="s">
        <v>8</v>
      </c>
      <c r="C1" t="s">
        <v>8</v>
      </c>
      <c r="D1" t="s">
        <v>8</v>
      </c>
      <c r="E1" t="s">
        <v>8</v>
      </c>
      <c r="F1" t="s">
        <v>8</v>
      </c>
      <c r="G1" t="s">
        <v>8</v>
      </c>
    </row>
    <row r="2" spans="1:7" x14ac:dyDescent="0.35">
      <c r="A2" t="s">
        <v>11</v>
      </c>
      <c r="B2" t="s">
        <v>14</v>
      </c>
      <c r="C2" t="s">
        <v>9</v>
      </c>
      <c r="D2" s="1" t="s">
        <v>22</v>
      </c>
      <c r="E2" s="1" t="s">
        <v>27</v>
      </c>
      <c r="F2" t="s">
        <v>27</v>
      </c>
      <c r="G2" t="s">
        <v>27</v>
      </c>
    </row>
    <row r="3" spans="1:7" x14ac:dyDescent="0.35">
      <c r="A3" t="s">
        <v>12</v>
      </c>
      <c r="B3" t="s">
        <v>15</v>
      </c>
      <c r="C3" t="s">
        <v>10</v>
      </c>
      <c r="D3" t="s">
        <v>23</v>
      </c>
      <c r="E3" t="s">
        <v>28</v>
      </c>
      <c r="F3" t="s">
        <v>29</v>
      </c>
      <c r="G3" t="s">
        <v>29</v>
      </c>
    </row>
    <row r="4" spans="1:7" x14ac:dyDescent="0.35">
      <c r="A4" t="s">
        <v>13</v>
      </c>
      <c r="B4" t="s">
        <v>16</v>
      </c>
      <c r="D4" t="s">
        <v>24</v>
      </c>
      <c r="E4" t="s">
        <v>29</v>
      </c>
      <c r="F4" t="s">
        <v>28</v>
      </c>
      <c r="G4" t="s">
        <v>28</v>
      </c>
    </row>
    <row r="5" spans="1:7" x14ac:dyDescent="0.35">
      <c r="D5" t="s">
        <v>25</v>
      </c>
      <c r="E5" t="s">
        <v>30</v>
      </c>
      <c r="F5" t="s">
        <v>48</v>
      </c>
      <c r="G5" t="s">
        <v>52</v>
      </c>
    </row>
    <row r="6" spans="1:7" x14ac:dyDescent="0.35">
      <c r="F6" t="s">
        <v>49</v>
      </c>
      <c r="G6" t="s">
        <v>53</v>
      </c>
    </row>
    <row r="7" spans="1:7" x14ac:dyDescent="0.35">
      <c r="F7" t="s">
        <v>30</v>
      </c>
      <c r="G7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Transparência de Taxas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 Matarazzo</dc:creator>
  <cp:lastModifiedBy>Bruno Matarazzo</cp:lastModifiedBy>
  <dcterms:created xsi:type="dcterms:W3CDTF">2024-10-29T19:29:27Z</dcterms:created>
  <dcterms:modified xsi:type="dcterms:W3CDTF">2024-10-30T15:47:27Z</dcterms:modified>
</cp:coreProperties>
</file>